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2"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<sst xmlns="http://schemas.openxmlformats.org/spreadsheetml/2006/main" count="93" uniqueCount="88">
  <si>
    <t xml:space="preserve">FOR EDUCATIONAL PURPOSE ONLY – DO NOT USE THIS METHOD FOR DETAIL DESIGN – ALWAYS CONSULT A REPUTABLE SUPPLIER FOR DETAIL DESIGN</t>
  </si>
  <si>
    <t xml:space="preserve">Antoine Equation parameters for a selection of pure compounds</t>
  </si>
  <si>
    <t xml:space="preserve">The saturation pressures are expressed in mmHg from the coefficients given. The following unit conversion can be applied if the Engineer wishes to have the results in another unit</t>
  </si>
  <si>
    <t xml:space="preserve">(Pa) </t>
  </si>
  <si>
    <t xml:space="preserve">(bar) </t>
  </si>
  <si>
    <t xml:space="preserve">(at) </t>
  </si>
  <si>
    <t xml:space="preserve">(atm) </t>
  </si>
  <si>
    <t xml:space="preserve">(Torr) </t>
  </si>
  <si>
    <t xml:space="preserve">(lbf/in2) </t>
  </si>
  <si>
    <t xml:space="preserve">1 Torr </t>
  </si>
  <si>
    <t xml:space="preserve">133.322 368 421 </t>
  </si>
  <si>
    <t xml:space="preserve">0.001 333 224 </t>
  </si>
  <si>
    <t xml:space="preserve">0.001 359 51 </t>
  </si>
  <si>
    <t xml:space="preserve">1/760 ≈ 0.001 315 789 </t>
  </si>
  <si>
    <t xml:space="preserve">1 Torr 
≈ 1 mmHg </t>
  </si>
  <si>
    <t xml:space="preserve">0.019 336 775 </t>
  </si>
  <si>
    <r>
      <rPr>
        <b val="true"/>
        <sz val="10"/>
        <color rgb="FFCE181E"/>
        <rFont val="Courier New"/>
        <family val="3"/>
        <charset val="1"/>
      </rPr>
      <t xml:space="preserve">The Antoine law is here expressed in log base 10 : log</t>
    </r>
    <r>
      <rPr>
        <b val="true"/>
        <vertAlign val="subscript"/>
        <sz val="10"/>
        <color rgb="FFCE181E"/>
        <rFont val="Courier New"/>
        <family val="3"/>
        <charset val="1"/>
      </rPr>
      <t xml:space="preserve">10</t>
    </r>
    <r>
      <rPr>
        <b val="true"/>
        <sz val="10"/>
        <color rgb="FFCE181E"/>
        <rFont val="Courier New"/>
        <family val="3"/>
        <charset val="1"/>
      </rPr>
      <t xml:space="preserve">(P</t>
    </r>
    <r>
      <rPr>
        <b val="true"/>
        <vertAlign val="superscript"/>
        <sz val="10"/>
        <color rgb="FFCE181E"/>
        <rFont val="Courier New"/>
        <family val="3"/>
        <charset val="1"/>
      </rPr>
      <t xml:space="preserve">sat</t>
    </r>
    <r>
      <rPr>
        <b val="true"/>
        <sz val="10"/>
        <color rgb="FFCE181E"/>
        <rFont val="Courier New"/>
        <family val="3"/>
        <charset val="1"/>
      </rPr>
      <t xml:space="preserve">) = A – B/(T+C) with T the temperature in degrees celsius</t>
    </r>
  </si>
  <si>
    <t xml:space="preserve">Temperature in c</t>
  </si>
  <si>
    <t xml:space="preserve">Formula</t>
  </si>
  <si>
    <t xml:space="preserve">Compound Name</t>
  </si>
  <si>
    <t xml:space="preserve">A</t>
  </si>
  <si>
    <t xml:space="preserve">B</t>
  </si>
  <si>
    <t xml:space="preserve">C</t>
  </si>
  <si>
    <r>
      <rPr>
        <b val="true"/>
        <sz val="10"/>
        <color rgb="FF000000"/>
        <rFont val="Courier New"/>
        <family val="3"/>
        <charset val="1"/>
      </rPr>
      <t xml:space="preserve">T</t>
    </r>
    <r>
      <rPr>
        <b val="true"/>
        <vertAlign val="subscript"/>
        <sz val="10"/>
        <color rgb="FF000000"/>
        <rFont val="Courier New"/>
        <family val="3"/>
        <charset val="1"/>
      </rPr>
      <t xml:space="preserve">MIN</t>
    </r>
  </si>
  <si>
    <r>
      <rPr>
        <b val="true"/>
        <sz val="10"/>
        <color rgb="FF000000"/>
        <rFont val="Courier New"/>
        <family val="3"/>
        <charset val="1"/>
      </rPr>
      <t xml:space="preserve">T</t>
    </r>
    <r>
      <rPr>
        <b val="true"/>
        <vertAlign val="subscript"/>
        <sz val="10"/>
        <color rgb="FF000000"/>
        <rFont val="Courier New"/>
        <family val="3"/>
        <charset val="1"/>
      </rPr>
      <t xml:space="preserve">MAX</t>
    </r>
  </si>
  <si>
    <t xml:space="preserve">Psat in mmHg</t>
  </si>
  <si>
    <t xml:space="preserve">Psat in bar</t>
  </si>
  <si>
    <t xml:space="preserve">C3H6O</t>
  </si>
  <si>
    <t xml:space="preserve">acetone</t>
  </si>
  <si>
    <t xml:space="preserve">C2H4O2</t>
  </si>
  <si>
    <t xml:space="preserve">acetic-acid</t>
  </si>
  <si>
    <t xml:space="preserve">C2H3N</t>
  </si>
  <si>
    <t xml:space="preserve">acetonitrile</t>
  </si>
  <si>
    <t xml:space="preserve">C6H6</t>
  </si>
  <si>
    <t xml:space="preserve">benzene</t>
  </si>
  <si>
    <t xml:space="preserve">C4H10</t>
  </si>
  <si>
    <t xml:space="preserve">butane</t>
  </si>
  <si>
    <t xml:space="preserve">CCL4</t>
  </si>
  <si>
    <t xml:space="preserve">carbon-tetrachloride</t>
  </si>
  <si>
    <t xml:space="preserve">C6H5CL</t>
  </si>
  <si>
    <t xml:space="preserve">chlorobenzene</t>
  </si>
  <si>
    <t xml:space="preserve">C4H9CL</t>
  </si>
  <si>
    <t xml:space="preserve">1-chlorobutane</t>
  </si>
  <si>
    <t xml:space="preserve">2-chlorobutane</t>
  </si>
  <si>
    <t xml:space="preserve">CHCL3</t>
  </si>
  <si>
    <t xml:space="preserve">chloroform</t>
  </si>
  <si>
    <t xml:space="preserve">C6H12</t>
  </si>
  <si>
    <t xml:space="preserve">cyclohexane</t>
  </si>
  <si>
    <t xml:space="preserve">C5H10</t>
  </si>
  <si>
    <t xml:space="preserve">cyclopentane</t>
  </si>
  <si>
    <t xml:space="preserve">C10H22</t>
  </si>
  <si>
    <t xml:space="preserve">decane</t>
  </si>
  <si>
    <t xml:space="preserve">CH2CL2</t>
  </si>
  <si>
    <t xml:space="preserve">dichloromethane</t>
  </si>
  <si>
    <t xml:space="preserve">C4H10O</t>
  </si>
  <si>
    <t xml:space="preserve">ethyl-ether</t>
  </si>
  <si>
    <t xml:space="preserve">C4H8O2</t>
  </si>
  <si>
    <t xml:space="preserve">p-dioxane</t>
  </si>
  <si>
    <t xml:space="preserve">C20H42</t>
  </si>
  <si>
    <t xml:space="preserve">eicosane</t>
  </si>
  <si>
    <t xml:space="preserve">C2H6O</t>
  </si>
  <si>
    <t xml:space="preserve">Ethyl-alcohol (ethanol)</t>
  </si>
  <si>
    <t xml:space="preserve">C8H10</t>
  </si>
  <si>
    <t xml:space="preserve">ethylbenzene</t>
  </si>
  <si>
    <t xml:space="preserve">C2H6O2</t>
  </si>
  <si>
    <t xml:space="preserve">ethylene-glycol</t>
  </si>
  <si>
    <t xml:space="preserve">C7H16</t>
  </si>
  <si>
    <t xml:space="preserve">heptane</t>
  </si>
  <si>
    <t xml:space="preserve">C6H14</t>
  </si>
  <si>
    <t xml:space="preserve">hexane</t>
  </si>
  <si>
    <t xml:space="preserve">CH4O</t>
  </si>
  <si>
    <t xml:space="preserve">methanol</t>
  </si>
  <si>
    <t xml:space="preserve">ethyl-acetate</t>
  </si>
  <si>
    <t xml:space="preserve">CH3NO2</t>
  </si>
  <si>
    <t xml:space="preserve">nitromethane</t>
  </si>
  <si>
    <t xml:space="preserve">C9H20</t>
  </si>
  <si>
    <t xml:space="preserve">nonane</t>
  </si>
  <si>
    <t xml:space="preserve">C8H18</t>
  </si>
  <si>
    <t xml:space="preserve">octane</t>
  </si>
  <si>
    <t xml:space="preserve">C5H12</t>
  </si>
  <si>
    <t xml:space="preserve">pentane</t>
  </si>
  <si>
    <t xml:space="preserve">C6H6O</t>
  </si>
  <si>
    <t xml:space="preserve">phenol</t>
  </si>
  <si>
    <t xml:space="preserve">H20</t>
  </si>
  <si>
    <t xml:space="preserve">Water</t>
  </si>
  <si>
    <t xml:space="preserve">If you spot a mistake or wish to suggest an improvement, please contact powder.process@protonmail.com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</si>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</sst>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0.000"/>
    <numFmt numFmtId="166" formatCode="0.0000"/>
  </numFmts>
  <fonts count="16">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color rgb="FF000000"/>
      <name val="Arial"/>
      <family val="2"/>
      <charset val="1"/>
    </font>
    <font>
      <sz val="10"/>
      <color rgb="FF000000"/>
      <name val="Arial"/>
      <family val="2"/>
      <charset val="1"/>
    </font>
    <font>
      <b val="true"/>
      <sz val="10"/>
      <color rgb="FFCE181E"/>
      <name val="Courier New"/>
      <family val="3"/>
      <charset val="1"/>
    </font>
    <font>
      <b val="true"/>
      <vertAlign val="subscript"/>
      <sz val="10"/>
      <color rgb="FFCE181E"/>
      <name val="Courier New"/>
      <family val="3"/>
      <charset val="1"/>
    </font>
    <font>
      <b val="true"/>
      <vertAlign val="superscript"/>
      <sz val="10"/>
      <color rgb="FFCE181E"/>
      <name val="Courier New"/>
      <family val="3"/>
      <charset val="1"/>
    </font>
    <font>
      <sz val="10"/>
      <color rgb="FF000000"/>
      <name val="Courier New"/>
      <family val="3"/>
      <charset val="1"/>
    </font>
    <font>
      <b val="true"/>
      <sz val="10"/>
      <color rgb="FF000000"/>
      <name val="Courier New"/>
      <family val="3"/>
      <charset val="1"/>
    </font>
    <font>
      <b val="true"/>
      <vertAlign val="subscript"/>
      <sz val="10"/>
      <color rgb="FF000000"/>
      <name val="Courier New"/>
      <family val="3"/>
      <charset val="1"/>
    </font>
    <font>
      <sz val="10"/>
      <color rgb="FF0000FF"/>
      <name val="Arial"/>
      <family val="2"/>
      <charset val="1"/>
    </font>
    <font>
      <sz val="10"/>
      <name val="Times New Roman"/>
      <family val="1"/>
      <charset val="1"/>
    </font>
    <font>
      <i val="true"/>
      <sz val="7"/>
      <name val="Times New Roman"/>
      <family val="1"/>
      <charset val="1"/>
    </font>
  </fonts>
  <fills count="3">
    <fill>
      <patternFill patternType="none"/>
    </fill>
    <fill>
      <patternFill patternType="gray125"/>
    </fill>
    <fill>
      <patternFill patternType="solid">
        <fgColor rgb="FFF10D0C"/>
        <bgColor rgb="FFCE181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true">
      <alignment horizontal="general" vertical="bottom" textRotation="0" wrapText="false" indent="0" shrinkToFit="false"/>
      <protection locked="fals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5" fontId="10" fillId="0" borderId="1" xfId="0" applyFont="true" applyBorder="true" applyAlignment="false" applyProtection="false">
      <alignment horizontal="general" vertical="bottom" textRotation="0" wrapText="false" indent="0" shrinkToFit="false"/>
      <protection locked="true" hidden="false"/>
    </xf>
    <xf numFmtId="166" fontId="10"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550800</xdr:colOff>
      <xdr:row>1</xdr:row>
      <xdr:rowOff>56520</xdr:rowOff>
    </xdr:from>
    <xdr:to>
      <xdr:col>8</xdr:col>
      <xdr:colOff>1573200</xdr:colOff>
      <xdr:row>4</xdr:row>
      <xdr:rowOff>176760</xdr:rowOff>
    </xdr:to>
    <xdr:pic>
      <xdr:nvPicPr>
        <xdr:cNvPr id="0" name="Image 2" descr=""/>
        <xdr:cNvPicPr/>
      </xdr:nvPicPr>
      <xdr:blipFill>
        <a:blip r:embed="rId1"/>
        <a:stretch/>
      </xdr:blipFill>
      <xdr:spPr>
        <a:xfrm>
          <a:off x="2173680" y="218880"/>
          <a:ext cx="7012440" cy="6786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en.wikipedia.org/wiki/Millimeter_of_mercury" TargetMode="External"/><Relationship Id="rId2" Type="http://schemas.openxmlformats.org/officeDocument/2006/relationships/hyperlink" Target="mailto:powder.process@protonmail.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6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6" activeCellId="0" sqref="B6"/>
    </sheetView>
  </sheetViews>
  <sheetFormatPr defaultColWidth="11.515625" defaultRowHeight="12.8" zeroHeight="false" outlineLevelRow="0" outlineLevelCol="0"/>
  <cols>
    <col collapsed="false" customWidth="true" hidden="false" outlineLevel="0" max="3" min="3" style="0" width="27.39"/>
    <col collapsed="false" customWidth="true" hidden="false" outlineLevel="0" max="10" min="9" style="0" width="24.07"/>
  </cols>
  <sheetData>
    <row r="1" s="2" customFormat="true" ht="12.8" hidden="false" customHeight="false" outlineLevel="0" collapsed="false">
      <c r="A1" s="1" t="s">
        <v>0</v>
      </c>
    </row>
    <row r="2" customFormat="false" ht="14.65" hidden="false" customHeight="false" outlineLevel="0" collapsed="false">
      <c r="B2" s="3"/>
      <c r="C2" s="3"/>
      <c r="D2" s="3"/>
      <c r="E2" s="3"/>
      <c r="F2" s="3"/>
      <c r="G2" s="3"/>
      <c r="H2" s="3"/>
      <c r="I2" s="3"/>
      <c r="J2" s="3"/>
    </row>
    <row r="3" customFormat="false" ht="14.65" hidden="false" customHeight="false" outlineLevel="0" collapsed="false">
      <c r="B3" s="3"/>
      <c r="C3" s="3"/>
      <c r="D3" s="3"/>
      <c r="E3" s="3"/>
      <c r="F3" s="3"/>
      <c r="G3" s="3"/>
      <c r="H3" s="3"/>
      <c r="I3" s="3"/>
      <c r="J3" s="3"/>
    </row>
    <row r="4" customFormat="false" ht="14.65" hidden="false" customHeight="false" outlineLevel="0" collapsed="false">
      <c r="B4" s="3"/>
      <c r="C4" s="3"/>
      <c r="D4" s="3"/>
      <c r="E4" s="3"/>
      <c r="F4" s="3"/>
      <c r="G4" s="3"/>
      <c r="H4" s="3"/>
      <c r="I4" s="3"/>
      <c r="J4" s="3"/>
    </row>
    <row r="5" customFormat="false" ht="14.65" hidden="false" customHeight="false" outlineLevel="0" collapsed="false">
      <c r="B5" s="3"/>
      <c r="C5" s="3"/>
      <c r="D5" s="3"/>
      <c r="E5" s="3"/>
      <c r="F5" s="3"/>
      <c r="G5" s="3"/>
      <c r="H5" s="3"/>
      <c r="I5" s="3"/>
      <c r="J5" s="3"/>
    </row>
    <row r="6" customFormat="false" ht="14.65" hidden="false" customHeight="true" outlineLevel="0" collapsed="false">
      <c r="B6" s="4" t="s">
        <v>1</v>
      </c>
      <c r="C6" s="4"/>
      <c r="D6" s="4"/>
      <c r="E6" s="4"/>
      <c r="F6" s="4"/>
      <c r="G6" s="4"/>
      <c r="H6" s="4"/>
      <c r="I6" s="4"/>
      <c r="J6" s="4"/>
    </row>
    <row r="7" customFormat="false" ht="14.65" hidden="false" customHeight="false" outlineLevel="0" collapsed="false">
      <c r="B7" s="4"/>
      <c r="C7" s="4"/>
      <c r="D7" s="4"/>
      <c r="E7" s="4"/>
      <c r="F7" s="4"/>
      <c r="G7" s="4"/>
      <c r="H7" s="4"/>
      <c r="I7" s="4"/>
      <c r="J7" s="4"/>
    </row>
    <row r="8" customFormat="false" ht="14.65" hidden="false" customHeight="false" outlineLevel="0" collapsed="false">
      <c r="B8" s="4"/>
      <c r="C8" s="4"/>
      <c r="D8" s="4"/>
      <c r="E8" s="4"/>
      <c r="F8" s="4"/>
      <c r="G8" s="4"/>
      <c r="H8" s="4"/>
      <c r="I8" s="4"/>
      <c r="J8" s="4"/>
    </row>
    <row r="9" customFormat="false" ht="14.65" hidden="false" customHeight="false" outlineLevel="0" collapsed="false">
      <c r="B9" s="4"/>
      <c r="C9" s="4"/>
      <c r="D9" s="4"/>
      <c r="E9" s="4"/>
      <c r="F9" s="4"/>
      <c r="G9" s="4"/>
      <c r="H9" s="4"/>
      <c r="I9" s="4"/>
      <c r="J9" s="4"/>
    </row>
    <row r="10" customFormat="false" ht="14.65" hidden="false" customHeight="false" outlineLevel="0" collapsed="false"/>
    <row r="11" customFormat="false" ht="14.65" hidden="false" customHeight="false" outlineLevel="0" collapsed="false">
      <c r="B11" s="0" t="s">
        <v>2</v>
      </c>
    </row>
    <row r="12" customFormat="false" ht="14.65" hidden="false" customHeight="false" outlineLevel="0" collapsed="false"/>
    <row r="13" customFormat="false" ht="14.65" hidden="false" customHeight="false" outlineLevel="0" collapsed="false">
      <c r="B13" s="5"/>
      <c r="C13" s="6"/>
      <c r="D13" s="6"/>
      <c r="E13" s="6"/>
      <c r="F13" s="6"/>
      <c r="G13" s="6"/>
      <c r="H13" s="6"/>
    </row>
    <row r="14" customFormat="false" ht="14.65" hidden="false" customHeight="false" outlineLevel="0" collapsed="false">
      <c r="B14" s="7"/>
      <c r="C14" s="8" t="s">
        <v>3</v>
      </c>
      <c r="D14" s="8" t="s">
        <v>4</v>
      </c>
      <c r="E14" s="8" t="s">
        <v>5</v>
      </c>
      <c r="F14" s="8" t="s">
        <v>6</v>
      </c>
      <c r="G14" s="8" t="s">
        <v>7</v>
      </c>
      <c r="H14" s="8" t="s">
        <v>8</v>
      </c>
    </row>
    <row r="15" customFormat="false" ht="36.75" hidden="false" customHeight="false" outlineLevel="0" collapsed="false">
      <c r="B15" s="8" t="s">
        <v>9</v>
      </c>
      <c r="C15" s="9" t="s">
        <v>10</v>
      </c>
      <c r="D15" s="9" t="s">
        <v>11</v>
      </c>
      <c r="E15" s="9" t="s">
        <v>12</v>
      </c>
      <c r="F15" s="9" t="s">
        <v>13</v>
      </c>
      <c r="G15" s="9" t="s">
        <v>14</v>
      </c>
      <c r="H15" s="9" t="s">
        <v>15</v>
      </c>
    </row>
    <row r="17" customFormat="false" ht="16.5" hidden="false" customHeight="false" outlineLevel="0" collapsed="false">
      <c r="B17" s="10" t="s">
        <v>16</v>
      </c>
      <c r="C17" s="10"/>
      <c r="D17" s="10"/>
      <c r="E17" s="10"/>
      <c r="F17" s="10"/>
      <c r="G17" s="10"/>
      <c r="H17" s="10"/>
      <c r="I17" s="10"/>
      <c r="J17" s="10"/>
    </row>
    <row r="18" customFormat="false" ht="14.65" hidden="false" customHeight="false" outlineLevel="0" collapsed="false"/>
    <row r="19" customFormat="false" ht="14.65" hidden="false" customHeight="false" outlineLevel="0" collapsed="false">
      <c r="I19" s="11" t="s">
        <v>17</v>
      </c>
      <c r="J19" s="12" t="n">
        <v>20</v>
      </c>
    </row>
    <row r="21" customFormat="false" ht="16.5" hidden="false" customHeight="false" outlineLevel="0" collapsed="false">
      <c r="B21" s="13" t="s">
        <v>18</v>
      </c>
      <c r="C21" s="13" t="s">
        <v>19</v>
      </c>
      <c r="D21" s="14" t="s">
        <v>20</v>
      </c>
      <c r="E21" s="14" t="s">
        <v>21</v>
      </c>
      <c r="F21" s="14" t="s">
        <v>22</v>
      </c>
      <c r="G21" s="14" t="s">
        <v>23</v>
      </c>
      <c r="H21" s="14" t="s">
        <v>24</v>
      </c>
      <c r="I21" s="13" t="s">
        <v>25</v>
      </c>
      <c r="J21" s="13" t="s">
        <v>26</v>
      </c>
    </row>
    <row r="22" customFormat="false" ht="14.65" hidden="false" customHeight="false" outlineLevel="0" collapsed="false">
      <c r="B22" s="11" t="s">
        <v>27</v>
      </c>
      <c r="C22" s="11" t="s">
        <v>28</v>
      </c>
      <c r="D22" s="15" t="n">
        <v>7.2316</v>
      </c>
      <c r="E22" s="15" t="n">
        <v>1277.03</v>
      </c>
      <c r="F22" s="15" t="n">
        <v>237.23</v>
      </c>
      <c r="G22" s="15" t="n">
        <v>-32</v>
      </c>
      <c r="H22" s="15" t="n">
        <v>77</v>
      </c>
      <c r="I22" s="16" t="n">
        <f aca="false">10^(D22-E22/($J$19+F22))</f>
        <v>184.950134499463</v>
      </c>
      <c r="J22" s="17" t="n">
        <f aca="false">I22*133/10^5</f>
        <v>0.245983678884285</v>
      </c>
    </row>
    <row r="23" customFormat="false" ht="14.65" hidden="false" customHeight="false" outlineLevel="0" collapsed="false">
      <c r="B23" s="11" t="s">
        <v>29</v>
      </c>
      <c r="C23" s="11" t="s">
        <v>30</v>
      </c>
      <c r="D23" s="15" t="n">
        <v>7.2996</v>
      </c>
      <c r="E23" s="15" t="n">
        <v>1479.02</v>
      </c>
      <c r="F23" s="15" t="n">
        <v>216.82</v>
      </c>
      <c r="G23" s="15" t="n">
        <v>17</v>
      </c>
      <c r="H23" s="15" t="n">
        <v>157</v>
      </c>
      <c r="I23" s="16" t="n">
        <f aca="false">10^(D23-E23/($J$19+F23))</f>
        <v>11.330941335479</v>
      </c>
      <c r="J23" s="17" t="n">
        <f aca="false">I23*133/10^5</f>
        <v>0.0150701519761871</v>
      </c>
    </row>
    <row r="24" customFormat="false" ht="14.65" hidden="false" customHeight="false" outlineLevel="0" collapsed="false">
      <c r="B24" s="11" t="s">
        <v>31</v>
      </c>
      <c r="C24" s="11" t="s">
        <v>32</v>
      </c>
      <c r="D24" s="15" t="n">
        <v>7.0735</v>
      </c>
      <c r="E24" s="15" t="n">
        <v>1279.2</v>
      </c>
      <c r="F24" s="15" t="n">
        <v>224.01</v>
      </c>
      <c r="G24" s="15" t="n">
        <v>-13</v>
      </c>
      <c r="H24" s="15" t="n">
        <v>117</v>
      </c>
      <c r="I24" s="16" t="n">
        <f aca="false">10^(D24-E24/($J$19+F24))</f>
        <v>67.7784919932585</v>
      </c>
      <c r="J24" s="17" t="n">
        <f aca="false">I24*133/10^5</f>
        <v>0.0901453943510338</v>
      </c>
    </row>
    <row r="25" customFormat="false" ht="14.65" hidden="false" customHeight="false" outlineLevel="0" collapsed="false">
      <c r="B25" s="11" t="s">
        <v>33</v>
      </c>
      <c r="C25" s="11" t="s">
        <v>34</v>
      </c>
      <c r="D25" s="15" t="n">
        <v>6.90565</v>
      </c>
      <c r="E25" s="15" t="n">
        <v>1211.033</v>
      </c>
      <c r="F25" s="15" t="n">
        <v>220.79</v>
      </c>
      <c r="G25" s="15" t="n">
        <v>-16</v>
      </c>
      <c r="H25" s="15" t="n">
        <v>104</v>
      </c>
      <c r="I25" s="16" t="n">
        <f aca="false">10^(D25-E25/($J$19+F25))</f>
        <v>75.2028546776027</v>
      </c>
      <c r="J25" s="17" t="n">
        <f aca="false">I25*133/10^5</f>
        <v>0.100019796721212</v>
      </c>
    </row>
    <row r="26" customFormat="false" ht="14.65" hidden="false" customHeight="false" outlineLevel="0" collapsed="false">
      <c r="B26" s="11" t="s">
        <v>35</v>
      </c>
      <c r="C26" s="11" t="s">
        <v>36</v>
      </c>
      <c r="D26" s="15" t="n">
        <v>6.80896</v>
      </c>
      <c r="E26" s="15" t="n">
        <v>935.86</v>
      </c>
      <c r="F26" s="15" t="n">
        <v>238.73</v>
      </c>
      <c r="G26" s="15" t="n">
        <v>-78</v>
      </c>
      <c r="H26" s="15" t="n">
        <v>19</v>
      </c>
      <c r="I26" s="16" t="n">
        <f aca="false">10^(D26-E26/($J$19+F26))</f>
        <v>1555.35730594618</v>
      </c>
      <c r="J26" s="17" t="n">
        <f aca="false">I26*133/10^5</f>
        <v>2.06862521690842</v>
      </c>
    </row>
    <row r="27" customFormat="false" ht="14.65" hidden="false" customHeight="false" outlineLevel="0" collapsed="false">
      <c r="B27" s="11" t="s">
        <v>37</v>
      </c>
      <c r="C27" s="11" t="s">
        <v>38</v>
      </c>
      <c r="D27" s="15" t="n">
        <v>6.8941</v>
      </c>
      <c r="E27" s="15" t="n">
        <v>1219.58</v>
      </c>
      <c r="F27" s="15" t="n">
        <v>227.17</v>
      </c>
      <c r="G27" s="15" t="n">
        <v>-20</v>
      </c>
      <c r="H27" s="15" t="n">
        <v>101</v>
      </c>
      <c r="I27" s="16" t="n">
        <f aca="false">10^(D27-E27/($J$19+F27))</f>
        <v>91.1853649451162</v>
      </c>
      <c r="J27" s="17" t="n">
        <f aca="false">I27*133/10^5</f>
        <v>0.121276535377005</v>
      </c>
    </row>
    <row r="28" customFormat="false" ht="14.65" hidden="false" customHeight="false" outlineLevel="0" collapsed="false">
      <c r="B28" s="11" t="s">
        <v>39</v>
      </c>
      <c r="C28" s="11" t="s">
        <v>40</v>
      </c>
      <c r="D28" s="15" t="n">
        <v>6.9781</v>
      </c>
      <c r="E28" s="15" t="n">
        <v>1431.05</v>
      </c>
      <c r="F28" s="15" t="n">
        <v>217.56</v>
      </c>
      <c r="G28" s="15" t="n">
        <v>47</v>
      </c>
      <c r="H28" s="15" t="n">
        <v>147</v>
      </c>
      <c r="I28" s="16" t="n">
        <f aca="false">10^(D28-E28/($J$19+F28))</f>
        <v>8.99804490626995</v>
      </c>
      <c r="J28" s="17" t="n">
        <f aca="false">I28*133/10^5</f>
        <v>0.011967399725339</v>
      </c>
    </row>
    <row r="29" customFormat="false" ht="14.65" hidden="false" customHeight="false" outlineLevel="0" collapsed="false">
      <c r="B29" s="11" t="s">
        <v>41</v>
      </c>
      <c r="C29" s="11" t="s">
        <v>42</v>
      </c>
      <c r="D29" s="15" t="n">
        <v>6.9379</v>
      </c>
      <c r="E29" s="15" t="n">
        <v>1227.43</v>
      </c>
      <c r="F29" s="15" t="n">
        <v>224.11</v>
      </c>
      <c r="G29" s="15" t="n">
        <v>-18</v>
      </c>
      <c r="H29" s="15" t="n">
        <v>112</v>
      </c>
      <c r="I29" s="16" t="n">
        <f aca="false">10^(D29-E29/($J$19+F29))</f>
        <v>81.2299123466133</v>
      </c>
      <c r="J29" s="17" t="n">
        <f aca="false">I29*133/10^5</f>
        <v>0.108035783420996</v>
      </c>
    </row>
    <row r="30" customFormat="false" ht="14.65" hidden="false" customHeight="false" outlineLevel="0" collapsed="false">
      <c r="B30" s="11" t="s">
        <v>41</v>
      </c>
      <c r="C30" s="11" t="s">
        <v>43</v>
      </c>
      <c r="D30" s="15" t="n">
        <v>6.9447</v>
      </c>
      <c r="E30" s="15" t="n">
        <v>1195.8</v>
      </c>
      <c r="F30" s="15" t="n">
        <v>226.01</v>
      </c>
      <c r="G30" s="15" t="n">
        <v>-23</v>
      </c>
      <c r="H30" s="15" t="n">
        <v>102</v>
      </c>
      <c r="I30" s="16" t="n">
        <f aca="false">10^(D30-E30/($J$19+F30))</f>
        <v>121.317089549177</v>
      </c>
      <c r="J30" s="17" t="n">
        <f aca="false">I30*133/10^5</f>
        <v>0.161351729100406</v>
      </c>
    </row>
    <row r="31" customFormat="false" ht="14.65" hidden="false" customHeight="false" outlineLevel="0" collapsed="false">
      <c r="B31" s="11" t="s">
        <v>44</v>
      </c>
      <c r="C31" s="11" t="s">
        <v>45</v>
      </c>
      <c r="D31" s="15" t="n">
        <v>6.9371</v>
      </c>
      <c r="E31" s="15" t="n">
        <v>1171.2</v>
      </c>
      <c r="F31" s="15" t="n">
        <v>227</v>
      </c>
      <c r="G31" s="15" t="n">
        <v>-13</v>
      </c>
      <c r="H31" s="15" t="n">
        <v>97</v>
      </c>
      <c r="I31" s="16" t="n">
        <f aca="false">10^(D31-E31/($J$19+F31))</f>
        <v>156.819330401305</v>
      </c>
      <c r="J31" s="17" t="n">
        <f aca="false">I31*133/10^5</f>
        <v>0.208569709433735</v>
      </c>
    </row>
    <row r="32" customFormat="false" ht="14.65" hidden="false" customHeight="false" outlineLevel="0" collapsed="false">
      <c r="B32" s="11" t="s">
        <v>46</v>
      </c>
      <c r="C32" s="11" t="s">
        <v>47</v>
      </c>
      <c r="D32" s="15" t="n">
        <v>6.8413</v>
      </c>
      <c r="E32" s="15" t="n">
        <v>1201.531</v>
      </c>
      <c r="F32" s="15" t="n">
        <v>222.647</v>
      </c>
      <c r="G32" s="15" t="n">
        <v>6</v>
      </c>
      <c r="H32" s="15" t="n">
        <v>105</v>
      </c>
      <c r="I32" s="16" t="n">
        <f aca="false">10^(D32-E32/($J$19+F32))</f>
        <v>77.5415857746646</v>
      </c>
      <c r="J32" s="17" t="n">
        <f aca="false">I32*133/10^5</f>
        <v>0.103130309080304</v>
      </c>
    </row>
    <row r="33" customFormat="false" ht="14.65" hidden="false" customHeight="false" outlineLevel="0" collapsed="false">
      <c r="B33" s="11" t="s">
        <v>48</v>
      </c>
      <c r="C33" s="11" t="s">
        <v>49</v>
      </c>
      <c r="D33" s="15" t="n">
        <v>6.88676</v>
      </c>
      <c r="E33" s="15" t="n">
        <v>1124.162</v>
      </c>
      <c r="F33" s="15" t="n">
        <v>231.361</v>
      </c>
      <c r="G33" s="15" t="n">
        <v>-40</v>
      </c>
      <c r="H33" s="15" t="n">
        <v>72</v>
      </c>
      <c r="I33" s="16" t="n">
        <f aca="false">10^(D33-E33/($J$19+F33))</f>
        <v>259.692379375205</v>
      </c>
      <c r="J33" s="17" t="n">
        <f aca="false">I33*133/10^5</f>
        <v>0.345390864569023</v>
      </c>
    </row>
    <row r="34" customFormat="false" ht="14.65" hidden="false" customHeight="false" outlineLevel="0" collapsed="false">
      <c r="B34" s="11" t="s">
        <v>50</v>
      </c>
      <c r="C34" s="11" t="s">
        <v>51</v>
      </c>
      <c r="D34" s="15" t="n">
        <v>6.96375</v>
      </c>
      <c r="E34" s="15" t="n">
        <v>1508.75</v>
      </c>
      <c r="F34" s="15" t="n">
        <v>195.374</v>
      </c>
      <c r="G34" s="15" t="n">
        <v>58</v>
      </c>
      <c r="H34" s="15" t="n">
        <v>203</v>
      </c>
      <c r="I34" s="16" t="n">
        <f aca="false">10^(D34-E34/($J$19+F34))</f>
        <v>0.908853798512794</v>
      </c>
      <c r="J34" s="17" t="n">
        <f aca="false">I34*133/10^5</f>
        <v>0.00120877555202202</v>
      </c>
    </row>
    <row r="35" customFormat="false" ht="14.65" hidden="false" customHeight="false" outlineLevel="0" collapsed="false">
      <c r="B35" s="11" t="s">
        <v>52</v>
      </c>
      <c r="C35" s="11" t="s">
        <v>53</v>
      </c>
      <c r="D35" s="15" t="n">
        <v>7.0803</v>
      </c>
      <c r="E35" s="15" t="n">
        <v>1138.91</v>
      </c>
      <c r="F35" s="15" t="n">
        <v>231.46</v>
      </c>
      <c r="G35" s="15" t="n">
        <v>-44</v>
      </c>
      <c r="H35" s="15" t="n">
        <v>59</v>
      </c>
      <c r="I35" s="16" t="n">
        <f aca="false">10^(D35-E35/($J$19+F35))</f>
        <v>355.721788234713</v>
      </c>
      <c r="J35" s="17" t="n">
        <f aca="false">I35*133/10^5</f>
        <v>0.473109978352169</v>
      </c>
    </row>
    <row r="36" customFormat="false" ht="14.65" hidden="false" customHeight="false" outlineLevel="0" collapsed="false">
      <c r="B36" s="11" t="s">
        <v>54</v>
      </c>
      <c r="C36" s="11" t="s">
        <v>55</v>
      </c>
      <c r="D36" s="15" t="n">
        <v>6.92032</v>
      </c>
      <c r="E36" s="15" t="n">
        <v>1064.07</v>
      </c>
      <c r="F36" s="15" t="n">
        <v>228.8</v>
      </c>
      <c r="G36" s="15" t="n">
        <v>-61</v>
      </c>
      <c r="H36" s="15" t="n">
        <v>20</v>
      </c>
      <c r="I36" s="16" t="n">
        <f aca="false">10^(D36-E36/($J$19+F36))</f>
        <v>440.059416256853</v>
      </c>
      <c r="J36" s="17" t="n">
        <f aca="false">I36*133/10^5</f>
        <v>0.585279023621615</v>
      </c>
    </row>
    <row r="37" customFormat="false" ht="14.65" hidden="false" customHeight="false" outlineLevel="0" collapsed="false">
      <c r="B37" s="11" t="s">
        <v>56</v>
      </c>
      <c r="C37" s="11" t="s">
        <v>57</v>
      </c>
      <c r="D37" s="15" t="n">
        <v>7.0063</v>
      </c>
      <c r="E37" s="15" t="n">
        <v>1288.5</v>
      </c>
      <c r="F37" s="15" t="n">
        <v>211.01</v>
      </c>
      <c r="G37" s="15" t="n">
        <v>2</v>
      </c>
      <c r="H37" s="15" t="n">
        <v>137</v>
      </c>
      <c r="I37" s="16" t="n">
        <f aca="false">10^(D37-E37/($J$19+F37))</f>
        <v>26.8299201479755</v>
      </c>
      <c r="J37" s="17" t="n">
        <f aca="false">I37*133/10^5</f>
        <v>0.0356837937968075</v>
      </c>
    </row>
    <row r="38" customFormat="false" ht="14.65" hidden="false" customHeight="false" outlineLevel="0" collapsed="false">
      <c r="B38" s="11" t="s">
        <v>58</v>
      </c>
      <c r="C38" s="11" t="s">
        <v>59</v>
      </c>
      <c r="D38" s="15" t="n">
        <v>7.1522</v>
      </c>
      <c r="E38" s="15" t="n">
        <v>2032.7</v>
      </c>
      <c r="F38" s="15" t="n">
        <v>132.1</v>
      </c>
      <c r="G38" s="15" t="n">
        <v>198</v>
      </c>
      <c r="H38" s="15" t="n">
        <v>379</v>
      </c>
      <c r="I38" s="16" t="n">
        <f aca="false">10^(D38-E38/($J$19+F38))</f>
        <v>6.13713877010572E-007</v>
      </c>
      <c r="J38" s="17" t="n">
        <f aca="false">I38*133/10^5</f>
        <v>8.16239456424061E-010</v>
      </c>
    </row>
    <row r="39" customFormat="false" ht="14.65" hidden="false" customHeight="false" outlineLevel="0" collapsed="false">
      <c r="B39" s="11" t="s">
        <v>60</v>
      </c>
      <c r="C39" s="11" t="s">
        <v>61</v>
      </c>
      <c r="D39" s="15" t="n">
        <v>8.2133</v>
      </c>
      <c r="E39" s="15" t="n">
        <v>1652.05</v>
      </c>
      <c r="F39" s="15" t="n">
        <v>231.48</v>
      </c>
      <c r="G39" s="15" t="n">
        <v>-3</v>
      </c>
      <c r="H39" s="15" t="n">
        <v>96</v>
      </c>
      <c r="I39" s="16" t="n">
        <f aca="false">10^(D39-E39/($J$19+F39))</f>
        <v>44.0545037327408</v>
      </c>
      <c r="J39" s="17" t="n">
        <f aca="false">I39*133/10^5</f>
        <v>0.0585924899645453</v>
      </c>
    </row>
    <row r="40" customFormat="false" ht="14.65" hidden="false" customHeight="false" outlineLevel="0" collapsed="false">
      <c r="B40" s="11" t="s">
        <v>62</v>
      </c>
      <c r="C40" s="11" t="s">
        <v>63</v>
      </c>
      <c r="D40" s="15" t="n">
        <v>6.95719</v>
      </c>
      <c r="E40" s="15" t="n">
        <v>1424.255</v>
      </c>
      <c r="F40" s="15" t="n">
        <v>213.206</v>
      </c>
      <c r="G40" s="15" t="n">
        <v>26</v>
      </c>
      <c r="H40" s="15" t="n">
        <v>163</v>
      </c>
      <c r="I40" s="16" t="n">
        <f aca="false">10^(D40-E40/($J$19+F40))</f>
        <v>7.07794475445184</v>
      </c>
      <c r="J40" s="17" t="n">
        <f aca="false">I40*133/10^5</f>
        <v>0.00941366652342095</v>
      </c>
    </row>
    <row r="41" customFormat="false" ht="14.65" hidden="false" customHeight="false" outlineLevel="0" collapsed="false">
      <c r="B41" s="11" t="s">
        <v>64</v>
      </c>
      <c r="C41" s="11" t="s">
        <v>65</v>
      </c>
      <c r="D41" s="15" t="n">
        <v>8.7945</v>
      </c>
      <c r="E41" s="15" t="n">
        <v>2615.4</v>
      </c>
      <c r="F41" s="15" t="n">
        <v>244.91</v>
      </c>
      <c r="G41" s="15" t="n">
        <v>91</v>
      </c>
      <c r="H41" s="15" t="n">
        <v>221</v>
      </c>
      <c r="I41" s="16" t="n">
        <f aca="false">10^(D41-E41/($J$19+F41))</f>
        <v>0.0835051029412466</v>
      </c>
      <c r="J41" s="17" t="n">
        <f aca="false">I41*133/10^5</f>
        <v>0.000111061786911858</v>
      </c>
    </row>
    <row r="42" customFormat="false" ht="14.65" hidden="false" customHeight="false" outlineLevel="0" collapsed="false">
      <c r="B42" s="11" t="s">
        <v>66</v>
      </c>
      <c r="C42" s="11" t="s">
        <v>67</v>
      </c>
      <c r="D42" s="15" t="n">
        <v>6.89385</v>
      </c>
      <c r="E42" s="15" t="n">
        <v>1264.37</v>
      </c>
      <c r="F42" s="15" t="n">
        <v>216.636</v>
      </c>
      <c r="G42" s="15" t="n">
        <v>-2</v>
      </c>
      <c r="H42" s="15" t="n">
        <v>123</v>
      </c>
      <c r="I42" s="16" t="n">
        <f aca="false">10^(D42-E42/($J$19+F42))</f>
        <v>35.5426008060587</v>
      </c>
      <c r="J42" s="17" t="n">
        <f aca="false">I42*133/10^5</f>
        <v>0.047271659072058</v>
      </c>
    </row>
    <row r="43" customFormat="false" ht="14.65" hidden="false" customHeight="false" outlineLevel="0" collapsed="false">
      <c r="B43" s="11" t="s">
        <v>68</v>
      </c>
      <c r="C43" s="11" t="s">
        <v>69</v>
      </c>
      <c r="D43" s="15" t="n">
        <v>6.87024</v>
      </c>
      <c r="E43" s="15" t="n">
        <v>1168.72</v>
      </c>
      <c r="F43" s="15" t="n">
        <v>224.21</v>
      </c>
      <c r="G43" s="15" t="n">
        <v>-25</v>
      </c>
      <c r="H43" s="15" t="n">
        <v>92</v>
      </c>
      <c r="I43" s="16" t="n">
        <f aca="false">10^(D43-E43/($J$19+F43))</f>
        <v>121.485036751119</v>
      </c>
      <c r="J43" s="17" t="n">
        <f aca="false">I43*133/10^5</f>
        <v>0.161575098878988</v>
      </c>
    </row>
    <row r="44" customFormat="false" ht="14.65" hidden="false" customHeight="false" outlineLevel="0" collapsed="false">
      <c r="B44" s="11" t="s">
        <v>70</v>
      </c>
      <c r="C44" s="11" t="s">
        <v>71</v>
      </c>
      <c r="D44" s="15" t="n">
        <v>8.0724</v>
      </c>
      <c r="E44" s="15" t="n">
        <v>1574.99</v>
      </c>
      <c r="F44" s="15" t="n">
        <v>238.87</v>
      </c>
      <c r="G44" s="15" t="n">
        <v>-16</v>
      </c>
      <c r="H44" s="15" t="n">
        <v>91</v>
      </c>
      <c r="I44" s="16" t="n">
        <f aca="false">10^(D44-E44/($J$19+F44))</f>
        <v>97.3427778528583</v>
      </c>
      <c r="J44" s="17" t="n">
        <f aca="false">I44*133/10^5</f>
        <v>0.129465894544302</v>
      </c>
    </row>
    <row r="45" customFormat="false" ht="14.65" hidden="false" customHeight="false" outlineLevel="0" collapsed="false">
      <c r="B45" s="11" t="s">
        <v>56</v>
      </c>
      <c r="C45" s="11" t="s">
        <v>72</v>
      </c>
      <c r="D45" s="15" t="n">
        <v>7.0146</v>
      </c>
      <c r="E45" s="15" t="n">
        <v>1211.9</v>
      </c>
      <c r="F45" s="15" t="n">
        <v>216.01</v>
      </c>
      <c r="G45" s="15" t="n">
        <v>-13</v>
      </c>
      <c r="H45" s="15" t="n">
        <v>112</v>
      </c>
      <c r="I45" s="16" t="n">
        <f aca="false">10^(D45-E45/($J$19+F45))</f>
        <v>75.7963148590833</v>
      </c>
      <c r="J45" s="17" t="n">
        <f aca="false">I45*133/10^5</f>
        <v>0.100809098762581</v>
      </c>
    </row>
    <row r="46" customFormat="false" ht="14.65" hidden="false" customHeight="false" outlineLevel="0" collapsed="false">
      <c r="B46" s="11" t="s">
        <v>73</v>
      </c>
      <c r="C46" s="11" t="s">
        <v>74</v>
      </c>
      <c r="D46" s="15" t="n">
        <v>7.044</v>
      </c>
      <c r="E46" s="15" t="n">
        <v>1291</v>
      </c>
      <c r="F46" s="15" t="n">
        <v>209.01</v>
      </c>
      <c r="G46" s="15" t="n">
        <v>5</v>
      </c>
      <c r="H46" s="15" t="n">
        <v>136</v>
      </c>
      <c r="I46" s="16" t="n">
        <f aca="false">10^(D46-E46/($J$19+F46))</f>
        <v>25.5088914387073</v>
      </c>
      <c r="J46" s="17" t="n">
        <f aca="false">I46*133/10^5</f>
        <v>0.0339268256134807</v>
      </c>
    </row>
    <row r="47" customFormat="false" ht="14.65" hidden="false" customHeight="false" outlineLevel="0" collapsed="false">
      <c r="B47" s="11" t="s">
        <v>75</v>
      </c>
      <c r="C47" s="11" t="s">
        <v>76</v>
      </c>
      <c r="D47" s="15" t="n">
        <v>6.9344</v>
      </c>
      <c r="E47" s="15" t="n">
        <v>1429.46</v>
      </c>
      <c r="F47" s="15" t="n">
        <v>201.82</v>
      </c>
      <c r="G47" s="15" t="n">
        <v>39</v>
      </c>
      <c r="H47" s="15" t="n">
        <v>179</v>
      </c>
      <c r="I47" s="16" t="n">
        <f aca="false">10^(D47-E47/($J$19+F47))</f>
        <v>3.09147640608504</v>
      </c>
      <c r="J47" s="17" t="n">
        <f aca="false">I47*133/10^5</f>
        <v>0.0041116636200931</v>
      </c>
    </row>
    <row r="48" customFormat="false" ht="14.65" hidden="false" customHeight="false" outlineLevel="0" collapsed="false">
      <c r="B48" s="11" t="s">
        <v>77</v>
      </c>
      <c r="C48" s="11" t="s">
        <v>78</v>
      </c>
      <c r="D48" s="15" t="n">
        <v>6.9094</v>
      </c>
      <c r="E48" s="15" t="n">
        <v>1349.82</v>
      </c>
      <c r="F48" s="15" t="n">
        <v>209.385</v>
      </c>
      <c r="G48" s="15" t="n">
        <v>19</v>
      </c>
      <c r="H48" s="15" t="n">
        <v>152</v>
      </c>
      <c r="I48" s="16" t="n">
        <f aca="false">10^(D48-E48/($J$19+F48))</f>
        <v>10.5896767569588</v>
      </c>
      <c r="J48" s="17" t="n">
        <f aca="false">I48*133/10^5</f>
        <v>0.0140842700867552</v>
      </c>
    </row>
    <row r="49" customFormat="false" ht="14.65" hidden="false" customHeight="false" outlineLevel="0" collapsed="false">
      <c r="B49" s="11" t="s">
        <v>79</v>
      </c>
      <c r="C49" s="11" t="s">
        <v>80</v>
      </c>
      <c r="D49" s="15" t="n">
        <v>6.87632</v>
      </c>
      <c r="E49" s="15" t="n">
        <v>1075.78</v>
      </c>
      <c r="F49" s="15" t="n">
        <v>233.205</v>
      </c>
      <c r="G49" s="15" t="n">
        <v>-50</v>
      </c>
      <c r="H49" s="15" t="n">
        <v>58</v>
      </c>
      <c r="I49" s="16" t="n">
        <f aca="false">10^(D49-E49/($J$19+F49))</f>
        <v>424.294812656267</v>
      </c>
      <c r="J49" s="17" t="n">
        <f aca="false">I49*133/10^5</f>
        <v>0.564312100832835</v>
      </c>
    </row>
    <row r="50" customFormat="false" ht="14.65" hidden="false" customHeight="false" outlineLevel="0" collapsed="false">
      <c r="B50" s="11" t="s">
        <v>81</v>
      </c>
      <c r="C50" s="11" t="s">
        <v>82</v>
      </c>
      <c r="D50" s="15" t="n">
        <v>7.1345</v>
      </c>
      <c r="E50" s="15" t="n">
        <v>1516.07</v>
      </c>
      <c r="F50" s="15" t="n">
        <v>174.57</v>
      </c>
      <c r="G50" s="15" t="n">
        <v>72</v>
      </c>
      <c r="H50" s="15" t="n">
        <v>208</v>
      </c>
      <c r="I50" s="16" t="n">
        <f aca="false">10^(D50-E50/($J$19+F50))</f>
        <v>0.220089798410737</v>
      </c>
      <c r="J50" s="17" t="n">
        <f aca="false">I50*133/10^5</f>
        <v>0.00029271943188628</v>
      </c>
    </row>
    <row r="51" customFormat="false" ht="14.65" hidden="false" customHeight="false" outlineLevel="0" collapsed="false">
      <c r="B51" s="11" t="s">
        <v>83</v>
      </c>
      <c r="C51" s="11" t="s">
        <v>84</v>
      </c>
      <c r="D51" s="15" t="n">
        <v>8.07131</v>
      </c>
      <c r="E51" s="15" t="n">
        <v>1730.63</v>
      </c>
      <c r="F51" s="15" t="n">
        <v>233.426</v>
      </c>
      <c r="G51" s="15" t="n">
        <v>1</v>
      </c>
      <c r="H51" s="15" t="n">
        <v>100</v>
      </c>
      <c r="I51" s="16" t="n">
        <f aca="false">10^(D51-E51/($J$19+F51))</f>
        <v>17.4732520845971</v>
      </c>
      <c r="J51" s="17" t="n">
        <f aca="false">I51*133/10^5</f>
        <v>0.0232394252725141</v>
      </c>
    </row>
    <row r="52" customFormat="false" ht="14.65" hidden="false" customHeight="false" outlineLevel="0" collapsed="false">
      <c r="B52" s="11" t="s">
        <v>83</v>
      </c>
      <c r="C52" s="11" t="s">
        <v>84</v>
      </c>
      <c r="D52" s="15" t="n">
        <v>8.14019</v>
      </c>
      <c r="E52" s="15" t="n">
        <v>1810.94</v>
      </c>
      <c r="F52" s="15" t="n">
        <v>244.485</v>
      </c>
      <c r="G52" s="15" t="n">
        <v>99</v>
      </c>
      <c r="H52" s="15" t="n">
        <v>374</v>
      </c>
      <c r="I52" s="16" t="n">
        <f aca="false">10^(D52-E52/($J$19+F52))</f>
        <v>19.640278176169</v>
      </c>
      <c r="J52" s="17" t="n">
        <f aca="false">I52*133/10^5</f>
        <v>0.0261215699743048</v>
      </c>
    </row>
    <row r="57" customFormat="false" ht="14.65" hidden="false" customHeight="false" outlineLevel="0" collapsed="false">
      <c r="B57" s="18" t="s">
        <v>85</v>
      </c>
      <c r="C57" s="18"/>
      <c r="D57" s="18"/>
      <c r="E57" s="18"/>
      <c r="F57" s="18"/>
      <c r="G57" s="18"/>
      <c r="H57" s="18"/>
      <c r="I57" s="18"/>
      <c r="J57" s="18"/>
    </row>
    <row r="58" customFormat="false" ht="14.65" hidden="false" customHeight="false" outlineLevel="0" collapsed="false">
      <c r="B58" s="18"/>
      <c r="C58" s="18"/>
      <c r="D58" s="18"/>
      <c r="E58" s="18"/>
      <c r="F58" s="18"/>
      <c r="G58" s="18"/>
      <c r="H58" s="18"/>
      <c r="I58" s="18"/>
      <c r="J58" s="18"/>
    </row>
    <row r="59" customFormat="false" ht="14.65" hidden="false" customHeight="false" outlineLevel="0" collapsed="false">
      <c r="B59" s="19" t="s">
        <v>86</v>
      </c>
      <c r="C59" s="18"/>
      <c r="D59" s="18"/>
      <c r="E59" s="18"/>
      <c r="F59" s="18"/>
      <c r="G59" s="18"/>
      <c r="H59" s="18"/>
      <c r="I59" s="18"/>
      <c r="J59" s="18"/>
    </row>
    <row r="60" customFormat="false" ht="14.65" hidden="false" customHeight="false" outlineLevel="0" collapsed="false">
      <c r="B60" s="18"/>
      <c r="C60" s="18"/>
      <c r="D60" s="18"/>
      <c r="E60" s="18"/>
      <c r="F60" s="18"/>
      <c r="G60" s="18"/>
      <c r="H60" s="18"/>
      <c r="I60" s="18"/>
      <c r="J60" s="18"/>
    </row>
    <row r="61" customFormat="false" ht="16.85" hidden="false" customHeight="true" outlineLevel="0" collapsed="false">
      <c r="B61" s="20" t="s">
        <v>87</v>
      </c>
      <c r="C61" s="20"/>
      <c r="D61" s="20"/>
      <c r="E61" s="20"/>
      <c r="F61" s="20"/>
      <c r="G61" s="20"/>
      <c r="H61" s="20"/>
      <c r="I61" s="20"/>
      <c r="J61" s="20"/>
    </row>
    <row r="64" s="2" customFormat="true" ht="12.8" hidden="false" customHeight="false" outlineLevel="0" collapsed="false">
      <c r="A64" s="1" t="s">
        <v>0</v>
      </c>
    </row>
  </sheetData>
  <sheetProtection sheet="true" password="c80a" objects="true" scenarios="true"/>
  <mergeCells count="3">
    <mergeCell ref="B2:J5"/>
    <mergeCell ref="B6:J9"/>
    <mergeCell ref="B61:J61"/>
  </mergeCells>
  <hyperlinks>
    <hyperlink ref="G15" r:id="rId1" display="1 Torr &#10;≈ 1 mmHg "/>
    <hyperlink ref="B57" r:id="rId2" display="If you spot a mistake or wish to suggest an improvement, please contact powder.process@protonmail.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2019-08-12T20:31:35Z</dcterms:created>
  <dc:creator/>
  <dc:description/>
  <dc:language>en-US</dc:language>
  <cp:lastModifiedBy/>
  <dcterms:modified xsi:type="dcterms:W3CDTF">2021-12-12T11:26:23Z</dcterms:modified>
  <cp:revision>4</cp:revision>
  <dc:subject/>
  <dc:title/>
</cp:coreProperties>
</file>