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charts/chart2.xml" ContentType="application/vnd.openxmlformats-officedocument.drawingml.chart+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Liquid service" sheetId="1" state="visible" r:id="rId2"/>
    <sheet name="Kw" sheetId="2" state="visible" r:id="rId3"/>
    <sheet name="Orifice size" sheetId="3" state="visible" r:id="rId4"/>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<sst xmlns="http://schemas.openxmlformats.org/spreadsheetml/2006/main" count="77" uniqueCount="66">
  <si>
    <t xml:space="preserve">FOR EDUCATIONAL PURPOSE ONLY – DO NOT USE THIS METHOD FOR DETAIL DESIGN – ALWAYS CONSULT A REPUTABLE SUPPLIER FOR DETAIL DESIGN</t>
  </si>
  <si>
    <t xml:space="preserve">Pressure Safety Valve Sizing tool</t>
  </si>
  <si>
    <t xml:space="preserve">Valid for liquid flow</t>
  </si>
  <si>
    <t xml:space="preserve">Note : atm pressure assumed = 101325 Pa</t>
  </si>
  <si>
    <t xml:space="preserve">Process inputs</t>
  </si>
  <si>
    <t xml:space="preserve">Valve characteristics</t>
  </si>
  <si>
    <t xml:space="preserve">Coefficient calculations</t>
  </si>
  <si>
    <t xml:space="preserve">Liquid name</t>
  </si>
  <si>
    <t xml:space="preserve">Crude oil</t>
  </si>
  <si>
    <t xml:space="preserve">Type of valve</t>
  </si>
  <si>
    <t xml:space="preserve">Balance Bellows</t>
  </si>
  <si>
    <t xml:space="preserve">Re</t>
  </si>
  <si>
    <t xml:space="preserve">Specific gravity</t>
  </si>
  <si>
    <t xml:space="preserve">G</t>
  </si>
  <si>
    <t xml:space="preserve">'-</t>
  </si>
  <si>
    <t xml:space="preserve">Kw</t>
  </si>
  <si>
    <t xml:space="preserve">1 if backpressure is atmospheric
1 for conventional and pilot operated valves which do not require correction
Check tab Kw for balance bellows valve if Kw unknown, ask manufacturer if model of valve known already</t>
  </si>
  <si>
    <t xml:space="preserve">Viscosity</t>
  </si>
  <si>
    <t xml:space="preserve">mu</t>
  </si>
  <si>
    <t xml:space="preserve">Pa.s</t>
  </si>
  <si>
    <t xml:space="preserve">Kc</t>
  </si>
  <si>
    <t xml:space="preserve">1 if no rupture disc installed
0.9 if valve installed in combination with a rupture disc</t>
  </si>
  <si>
    <t xml:space="preserve">Upstream relieving pressure</t>
  </si>
  <si>
    <t xml:space="preserve">P1</t>
  </si>
  <si>
    <t xml:space="preserve">bar g</t>
  </si>
  <si>
    <t xml:space="preserve">Kd</t>
  </si>
  <si>
    <t xml:space="preserve">0.65 for pressure relief valve with or without rupture disc
0.62 for a rupture disc</t>
  </si>
  <si>
    <t xml:space="preserve">Downstream pressure</t>
  </si>
  <si>
    <t xml:space="preserve">P2</t>
  </si>
  <si>
    <t xml:space="preserve">Kv</t>
  </si>
  <si>
    <t xml:space="preserve">Auto calc</t>
  </si>
  <si>
    <t xml:space="preserve">Required relieving flow</t>
  </si>
  <si>
    <t xml:space="preserve">Q</t>
  </si>
  <si>
    <t xml:space="preserve">m3/h</t>
  </si>
  <si>
    <t xml:space="preserve">Maximum allowed overpressure</t>
  </si>
  <si>
    <t xml:space="preserve">l/min</t>
  </si>
  <si>
    <t xml:space="preserve">Input conversions</t>
  </si>
  <si>
    <t xml:space="preserve">kPa g</t>
  </si>
  <si>
    <t xml:space="preserve">Required discharge area with NO visco correction</t>
  </si>
  <si>
    <t xml:space="preserve">AR</t>
  </si>
  <si>
    <t xml:space="preserve">mm2</t>
  </si>
  <si>
    <t xml:space="preserve">Minimum required discharge area</t>
  </si>
  <si>
    <t xml:space="preserve">A</t>
  </si>
  <si>
    <t xml:space="preserve">Sources</t>
  </si>
  <si>
    <r>
      <rPr>
        <sz val="9"/>
        <color rgb="FF000000"/>
        <rFont val="Tahoma"/>
        <family val="0"/>
        <charset val="1"/>
      </rPr>
      <t xml:space="preserve">Various sources referring to API 520 7</t>
    </r>
    <r>
      <rPr>
        <vertAlign val="superscript"/>
        <sz val="9"/>
        <color rgb="FF000000"/>
        <rFont val="Tahoma"/>
        <family val="0"/>
        <charset val="1"/>
      </rPr>
      <t xml:space="preserve">th</t>
    </r>
    <r>
      <rPr>
        <sz val="9"/>
        <color rgb="FF000000"/>
        <rFont val="Tahoma"/>
        <family val="0"/>
        <charset val="1"/>
      </rPr>
      <t xml:space="preserve"> edition</t>
    </r>
  </si>
  <si>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</si>
  <si>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</si>
  <si>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</si>
  <si>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Percent of Gauge pressure PB/PS*100
PB back pressure
PS set pressure</t>
  </si>
  <si>
    <t xml:space="preserve">Backpressure correction factor Kb for 10% overpressure</t>
  </si>
  <si>
    <t xml:space="preserve">Standard letter / designation</t>
  </si>
  <si>
    <t xml:space="preserve">Orifice area in in2</t>
  </si>
  <si>
    <t xml:space="preserve">Orifice area in cm2</t>
  </si>
  <si>
    <t xml:space="preserve">Orifice area in mm2</t>
  </si>
  <si>
    <t xml:space="preserve">D</t>
  </si>
  <si>
    <t xml:space="preserve">E</t>
  </si>
  <si>
    <t xml:space="preserve">F</t>
  </si>
  <si>
    <t xml:space="preserve">H</t>
  </si>
  <si>
    <t xml:space="preserve">J</t>
  </si>
  <si>
    <t xml:space="preserve">K</t>
  </si>
  <si>
    <t xml:space="preserve">L</t>
  </si>
  <si>
    <t xml:space="preserve">M</t>
  </si>
  <si>
    <t xml:space="preserve">N</t>
  </si>
  <si>
    <t xml:space="preserve">P</t>
  </si>
  <si>
    <t xml:space="preserve">R</t>
  </si>
  <si>
    <t xml:space="preserve">T</t>
  </si>
</sst>
</file>

<file path=xl/styles.xml><?xml version="1.0" encoding="utf-8"?>
<styleSheet xmlns="http://schemas.openxmlformats.org/spreadsheetml/2006/main">
  <numFmts count="4">
    <numFmt numFmtId="164" formatCode="General"/>
    <numFmt numFmtId="165" formatCode="General"/>
    <numFmt numFmtId="166" formatCode="0.00%"/>
    <numFmt numFmtId="167" formatCode="#,##0.00"/>
  </numFmts>
  <fonts count="16">
    <font>
      <sz val="10"/>
      <name val="Arial"/>
      <family val="2"/>
      <charset val="1"/>
    </font>
    <font>
      <sz val="10"/>
      <name val="Arial"/>
      <family val="0"/>
      <charset val="134"/>
    </font>
    <font>
      <sz val="10"/>
      <name val="Arial"/>
      <family val="0"/>
      <charset val="134"/>
    </font>
    <font>
      <sz val="10"/>
      <name val="Arial"/>
      <family val="0"/>
      <charset val="134"/>
    </font>
    <font>
      <b val="true"/>
      <sz val="10"/>
      <name val="Arial"/>
      <family val="2"/>
      <charset val="1"/>
    </font>
    <font>
      <b val="true"/>
      <sz val="10"/>
      <color rgb="FF00508F"/>
      <name val="Arial"/>
      <family val="2"/>
      <charset val="1"/>
    </font>
    <font>
      <sz val="10"/>
      <color rgb="FFCE181E"/>
      <name val="Arial"/>
      <family val="2"/>
      <charset val="1"/>
    </font>
    <font>
      <b val="true"/>
      <sz val="10"/>
      <color rgb="FFCE181E"/>
      <name val="Arial"/>
      <family val="2"/>
      <charset val="1"/>
    </font>
    <font>
      <sz val="9"/>
      <color rgb="FF000000"/>
      <name val="Tahoma"/>
      <family val="0"/>
      <charset val="1"/>
    </font>
    <font>
      <vertAlign val="superscript"/>
      <sz val="9"/>
      <color rgb="FF000000"/>
      <name val="Tahoma"/>
      <family val="0"/>
      <charset val="1"/>
    </font>
    <font>
      <sz val="10"/>
      <color rgb="FF0000FF"/>
      <name val="Arial"/>
      <family val="2"/>
      <charset val="1"/>
    </font>
    <font>
      <sz val="10"/>
      <color rgb="FF0000FF"/>
      <name val="Times New Roman"/>
      <family val="1"/>
      <charset val="1"/>
    </font>
    <font>
      <i val="true"/>
      <sz val="10"/>
      <name val="Times New Roman"/>
      <family val="1"/>
      <charset val="1"/>
    </font>
    <font>
      <sz val="13"/>
      <name val="Arial"/>
      <family val="2"/>
    </font>
    <font>
      <sz val="10"/>
      <name val="Arial"/>
      <family val="2"/>
    </font>
    <font>
      <sz val="9"/>
      <name val="Arial"/>
      <family val="2"/>
    </font>
  </fonts>
  <fills count="6">
    <fill>
      <patternFill patternType="none"/>
    </fill>
    <fill>
      <patternFill patternType="gray125"/>
    </fill>
    <fill>
      <patternFill patternType="solid">
        <fgColor rgb="FFF10D0C"/>
        <bgColor rgb="FFCE181E"/>
      </patternFill>
    </fill>
    <fill>
      <patternFill patternType="solid">
        <fgColor rgb="FFC2E0AE"/>
        <bgColor rgb="FFDDDDDD"/>
      </patternFill>
    </fill>
    <fill>
      <patternFill patternType="solid">
        <fgColor rgb="FFF9A870"/>
        <bgColor rgb="FFFF8080"/>
      </patternFill>
    </fill>
    <fill>
      <patternFill patternType="solid">
        <fgColor rgb="FFFFF9AE"/>
        <bgColor rgb="FFFFFFCC"/>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
    <xf numFmtId="164" fontId="0" fillId="0" borderId="0" xfId="0" applyFont="false" applyBorder="false" applyAlignment="false" applyProtection="false">
      <alignment horizontal="general" vertical="center" textRotation="0" wrapText="false" indent="0" shrinkToFit="false"/>
      <protection locked="true" hidden="false"/>
    </xf>
    <xf numFmtId="164" fontId="0" fillId="2" borderId="0" xfId="0" applyFont="true" applyBorder="false" applyAlignment="false" applyProtection="false">
      <alignment horizontal="general" vertical="center" textRotation="0" wrapText="false" indent="0" shrinkToFit="false"/>
      <protection locked="true" hidden="false"/>
    </xf>
    <xf numFmtId="164" fontId="0" fillId="2" borderId="0" xfId="0" applyFont="false" applyBorder="false" applyAlignment="false" applyProtection="false">
      <alignment horizontal="general" vertical="center" textRotation="0" wrapText="false" indent="0" shrinkToFit="false"/>
      <protection locked="true" hidden="false"/>
    </xf>
    <xf numFmtId="164" fontId="4" fillId="0" borderId="0" xfId="0" applyFont="true" applyBorder="false" applyAlignment="false" applyProtection="false">
      <alignment horizontal="general"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false" applyProtection="false">
      <alignment horizontal="general" vertical="center" textRotation="0" wrapText="false" indent="0" shrinkToFit="false"/>
      <protection locked="true" hidden="false"/>
    </xf>
    <xf numFmtId="164" fontId="5" fillId="3" borderId="1" xfId="0" applyFont="true" applyBorder="true" applyAlignment="false" applyProtection="true">
      <alignment horizontal="general" vertical="center" textRotation="0" wrapText="false" indent="0" shrinkToFit="false"/>
      <protection locked="false" hidden="false"/>
    </xf>
    <xf numFmtId="165" fontId="6" fillId="4" borderId="1" xfId="0" applyFont="true" applyBorder="true" applyAlignment="false" applyProtection="false">
      <alignment horizontal="general" vertical="center" textRotation="0" wrapText="fals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6" fontId="5" fillId="3" borderId="1" xfId="0" applyFont="true" applyBorder="true" applyAlignment="false" applyProtection="true">
      <alignment horizontal="general" vertical="center" textRotation="0" wrapText="false" indent="0" shrinkToFit="false"/>
      <protection locked="false" hidden="false"/>
    </xf>
    <xf numFmtId="164" fontId="6" fillId="0" borderId="1" xfId="0" applyFont="true" applyBorder="true" applyAlignment="false" applyProtection="false">
      <alignment horizontal="general" vertical="center" textRotation="0" wrapText="false" indent="0" shrinkToFit="false"/>
      <protection locked="true" hidden="false"/>
    </xf>
    <xf numFmtId="164" fontId="0" fillId="5" borderId="1" xfId="0" applyFont="true" applyBorder="true" applyAlignment="false" applyProtection="false">
      <alignment horizontal="general" vertical="center" textRotation="0" wrapText="false" indent="0" shrinkToFit="false"/>
      <protection locked="true" hidden="false"/>
    </xf>
    <xf numFmtId="165" fontId="7" fillId="4" borderId="1" xfId="0" applyFont="true" applyBorder="true" applyAlignment="false" applyProtection="false">
      <alignment horizontal="general" vertical="center" textRotation="0" wrapText="false" indent="0" shrinkToFit="false"/>
      <protection locked="true" hidden="false"/>
    </xf>
    <xf numFmtId="167" fontId="0" fillId="0" borderId="0" xfId="0" applyFont="false" applyBorder="false" applyAlignment="false" applyProtection="false">
      <alignment horizontal="general" vertical="center" textRotation="0" wrapText="false" indent="0" shrinkToFit="false"/>
      <protection locked="true" hidden="false"/>
    </xf>
    <xf numFmtId="164" fontId="8" fillId="0" borderId="0" xfId="0" applyFont="true" applyBorder="false" applyAlignment="false" applyProtection="false">
      <alignment horizontal="general" vertical="center" textRotation="0" wrapText="false" indent="0" shrinkToFit="false"/>
      <protection locked="true" hidden="false"/>
    </xf>
    <xf numFmtId="164" fontId="10" fillId="0" borderId="0" xfId="0" applyFont="true" applyBorder="false" applyAlignment="false" applyProtection="false">
      <alignment horizontal="general" vertical="center" textRotation="0" wrapText="false" indent="0" shrinkToFit="false"/>
      <protection locked="true" hidden="false"/>
    </xf>
    <xf numFmtId="164" fontId="11" fillId="0"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10D0C"/>
      <rgbColor rgb="FF00FF00"/>
      <rgbColor rgb="FF0000FF"/>
      <rgbColor rgb="FFFFFF00"/>
      <rgbColor rgb="FFFF00FF"/>
      <rgbColor rgb="FF00FFFF"/>
      <rgbColor rgb="FF800000"/>
      <rgbColor rgb="FF008000"/>
      <rgbColor rgb="FF000080"/>
      <rgbColor rgb="FF808000"/>
      <rgbColor rgb="FF800080"/>
      <rgbColor rgb="FF008080"/>
      <rgbColor rgb="FFB3B3B3"/>
      <rgbColor rgb="FF808080"/>
      <rgbColor rgb="FF9999FF"/>
      <rgbColor rgb="FF993366"/>
      <rgbColor rgb="FFFFFFCC"/>
      <rgbColor rgb="FFCCFFFF"/>
      <rgbColor rgb="FF660066"/>
      <rgbColor rgb="FFFF8080"/>
      <rgbColor rgb="FF00508F"/>
      <rgbColor rgb="FFDDDDDD"/>
      <rgbColor rgb="FF000080"/>
      <rgbColor rgb="FFFF00FF"/>
      <rgbColor rgb="FFFFFF00"/>
      <rgbColor rgb="FF00FFFF"/>
      <rgbColor rgb="FF800080"/>
      <rgbColor rgb="FF800000"/>
      <rgbColor rgb="FF008080"/>
      <rgbColor rgb="FF0000FF"/>
      <rgbColor rgb="FF00CCFF"/>
      <rgbColor rgb="FFCCFFFF"/>
      <rgbColor rgb="FFC2E0AE"/>
      <rgbColor rgb="FFFFF9AE"/>
      <rgbColor rgb="FF99CCFF"/>
      <rgbColor rgb="FFFF99CC"/>
      <rgbColor rgb="FFCC99FF"/>
      <rgbColor rgb="FFF9A870"/>
      <rgbColor rgb="FF3366FF"/>
      <rgbColor rgb="FF33CCCC"/>
      <rgbColor rgb="FF99CC00"/>
      <rgbColor rgb="FFFFCC00"/>
      <rgbColor rgb="FFFF9900"/>
      <rgbColor rgb="FFFF6600"/>
      <rgbColor rgb="FF666699"/>
      <rgbColor rgb="FF969696"/>
      <rgbColor rgb="FF004586"/>
      <rgbColor rgb="FF339966"/>
      <rgbColor rgb="FF003300"/>
      <rgbColor rgb="FF333300"/>
      <rgbColor rgb="FFCE18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pc="-1" strike="noStrike">
                <a:latin typeface="Arial"/>
              </a:defRPr>
            </a:pPr>
            <a:r>
              <a:rPr b="0" sz="1300" spc="-1" strike="noStrike">
                <a:latin typeface="Arial"/>
              </a:rPr>
              <a:t>Capacity Correction Factor, Kw, Due to Back Pressure on Balanced-Bellows</a:t>
            </a:r>
          </a:p>
        </c:rich>
      </c:tx>
      <c:overlay val="0"/>
      <c:spPr>
        <a:noFill/>
        <a:ln w="0">
          <a:noFill/>
        </a:ln>
      </c:spPr>
    </c:title>
    <c:autoTitleDeleted val="0"/>
    <c:plotArea>
      <c:scatterChart>
        <c:scatterStyle val="lineMarker"/>
        <c:varyColors val="0"/>
        <c:ser>
          <c:idx val="0"/>
          <c:order val="0"/>
          <c:tx>
            <c:strRef>
              <c:f>label 0</c:f>
              <c:strCache>
                <c:ptCount val="1"/>
                <c:pt idx="0">
                  <c:v>Backpressure correction factor Kb for 10% overpressure</c:v>
                </c:pt>
              </c:strCache>
            </c:strRef>
          </c:tx>
          <c:spPr>
            <a:solidFill>
              <a:srgbClr val="004586"/>
            </a:solidFill>
            <a:ln w="28800">
              <a:solidFill>
                <a:srgbClr val="004586"/>
              </a:solidFill>
              <a:round/>
            </a:ln>
          </c:spPr>
          <c:marker>
            <c:symbol val="square"/>
            <c:size val="8"/>
            <c:spPr>
              <a:solidFill>
                <a:srgbClr val="004586"/>
              </a:solidFill>
            </c:spPr>
          </c:marker>
          <c:dLbls>
            <c:txPr>
              <a:bodyPr wrap="square"/>
              <a:lstStyle/>
              <a:p>
                <a:pPr>
                  <a:defRPr b="0" sz="1000" spc="-1" strike="noStrike">
                    <a:latin typeface="Arial"/>
                  </a:defRPr>
                </a:pPr>
              </a:p>
            </c:txPr>
            <c:dLblPos val="r"/>
            <c:showLegendKey val="0"/>
            <c:showVal val="0"/>
            <c:showCatName val="0"/>
            <c:showSerName val="0"/>
            <c:showPercent val="0"/>
            <c:separator>; </c:separator>
            <c:showLeaderLines val="0"/>
            <c:extLst>
              <c:ext xmlns:c15="http://schemas.microsoft.com/office/drawing/2012/chart" uri="{CE6537A1-D6FC-4f65-9D91-7224C49458BB}">
                <c15:showLeaderLines val="0"/>
              </c:ext>
            </c:extLst>
          </c:dLbls>
          <c:xVal>
            <c:numRef>
              <c:f>1</c:f>
              <c:numCache>
                <c:formatCode>General</c:formatCode>
                <c:ptCount val="11"/>
                <c:pt idx="0">
                  <c:v>0</c:v>
                </c:pt>
                <c:pt idx="1">
                  <c:v>5</c:v>
                </c:pt>
                <c:pt idx="2">
                  <c:v>10</c:v>
                </c:pt>
                <c:pt idx="3">
                  <c:v>15</c:v>
                </c:pt>
                <c:pt idx="4">
                  <c:v>20</c:v>
                </c:pt>
                <c:pt idx="5">
                  <c:v>25</c:v>
                </c:pt>
                <c:pt idx="6">
                  <c:v>30</c:v>
                </c:pt>
                <c:pt idx="7">
                  <c:v>35</c:v>
                </c:pt>
                <c:pt idx="8">
                  <c:v>40</c:v>
                </c:pt>
                <c:pt idx="9">
                  <c:v>45</c:v>
                </c:pt>
                <c:pt idx="10">
                  <c:v>50</c:v>
                </c:pt>
              </c:numCache>
            </c:numRef>
          </c:xVal>
          <c:yVal>
            <c:numRef>
              <c:f>0</c:f>
              <c:numCache>
                <c:formatCode>General</c:formatCode>
                <c:ptCount val="11"/>
                <c:pt idx="0">
                  <c:v>1</c:v>
                </c:pt>
                <c:pt idx="1">
                  <c:v>1</c:v>
                </c:pt>
                <c:pt idx="2">
                  <c:v>1</c:v>
                </c:pt>
                <c:pt idx="3">
                  <c:v>1</c:v>
                </c:pt>
                <c:pt idx="4">
                  <c:v>0.975</c:v>
                </c:pt>
                <c:pt idx="5">
                  <c:v>0.925</c:v>
                </c:pt>
                <c:pt idx="6">
                  <c:v>0.875</c:v>
                </c:pt>
                <c:pt idx="7">
                  <c:v>0.825</c:v>
                </c:pt>
                <c:pt idx="8">
                  <c:v>0.775</c:v>
                </c:pt>
                <c:pt idx="9">
                  <c:v>0.725</c:v>
                </c:pt>
                <c:pt idx="10">
                  <c:v>0.675</c:v>
                </c:pt>
              </c:numCache>
            </c:numRef>
          </c:yVal>
          <c:smooth val="0"/>
        </c:ser>
        <c:axId val="20111404"/>
        <c:axId val="29509654"/>
      </c:scatterChart>
      <c:valAx>
        <c:axId val="20111404"/>
        <c:scaling>
          <c:orientation val="minMax"/>
        </c:scaling>
        <c:delete val="0"/>
        <c:axPos val="b"/>
        <c:minorGridlines>
          <c:spPr>
            <a:ln w="0">
              <a:solidFill>
                <a:srgbClr val="dddddd"/>
              </a:solidFill>
            </a:ln>
          </c:spPr>
        </c:minorGridlines>
        <c:title>
          <c:tx>
            <c:rich>
              <a:bodyPr rot="0"/>
              <a:lstStyle/>
              <a:p>
                <a:pPr>
                  <a:defRPr b="0" sz="900" spc="-1" strike="noStrike">
                    <a:latin typeface="Arial"/>
                  </a:defRPr>
                </a:pPr>
                <a:r>
                  <a:rPr b="0" sz="900" spc="-1" strike="noStrike">
                    <a:latin typeface="Arial"/>
                  </a:rPr>
                  <a:t>Percent of Gauge Backpressure = (PB/PS) x 100</a:t>
                </a:r>
              </a:p>
            </c:rich>
          </c:tx>
          <c:overlay val="0"/>
          <c:spPr>
            <a:noFill/>
            <a:ln w="0">
              <a:noFill/>
            </a:ln>
          </c:spPr>
        </c:title>
        <c:numFmt formatCode="General" sourceLinked="0"/>
        <c:majorTickMark val="out"/>
        <c:minorTickMark val="none"/>
        <c:tickLblPos val="nextTo"/>
        <c:spPr>
          <a:ln w="0">
            <a:solidFill>
              <a:srgbClr val="b3b3b3"/>
            </a:solidFill>
          </a:ln>
        </c:spPr>
        <c:txPr>
          <a:bodyPr/>
          <a:lstStyle/>
          <a:p>
            <a:pPr>
              <a:defRPr b="0" sz="1000" spc="-1" strike="noStrike">
                <a:latin typeface="Arial"/>
              </a:defRPr>
            </a:pPr>
          </a:p>
        </c:txPr>
        <c:crossAx val="29509654"/>
        <c:crosses val="autoZero"/>
        <c:crossBetween val="midCat"/>
      </c:valAx>
      <c:valAx>
        <c:axId val="29509654"/>
        <c:scaling>
          <c:orientation val="minMax"/>
          <c:max val="1"/>
          <c:min val="0.5"/>
        </c:scaling>
        <c:delete val="0"/>
        <c:axPos val="l"/>
        <c:majorGridlines>
          <c:spPr>
            <a:ln w="0">
              <a:solidFill>
                <a:srgbClr val="b3b3b3"/>
              </a:solidFill>
            </a:ln>
          </c:spPr>
        </c:majorGridlines>
        <c:minorGridlines>
          <c:spPr>
            <a:ln w="0">
              <a:solidFill>
                <a:srgbClr val="dddddd"/>
              </a:solidFill>
            </a:ln>
          </c:spPr>
        </c:minorGridlines>
        <c:title>
          <c:tx>
            <c:rich>
              <a:bodyPr rot="-5400000"/>
              <a:lstStyle/>
              <a:p>
                <a:pPr>
                  <a:defRPr b="0" sz="900" spc="-1" strike="noStrike">
                    <a:latin typeface="Arial"/>
                  </a:defRPr>
                </a:pPr>
                <a:r>
                  <a:rPr b="0" sz="900" spc="-1" strike="noStrike">
                    <a:latin typeface="Arial"/>
                  </a:rPr>
                  <a:t>Kw</a:t>
                </a:r>
              </a:p>
            </c:rich>
          </c:tx>
          <c:overlay val="0"/>
          <c:spPr>
            <a:noFill/>
            <a:ln w="0">
              <a:noFill/>
            </a:ln>
          </c:spPr>
        </c:title>
        <c:numFmt formatCode="General" sourceLinked="0"/>
        <c:majorTickMark val="out"/>
        <c:minorTickMark val="none"/>
        <c:tickLblPos val="nextTo"/>
        <c:spPr>
          <a:ln w="0">
            <a:solidFill>
              <a:srgbClr val="b3b3b3"/>
            </a:solidFill>
          </a:ln>
        </c:spPr>
        <c:txPr>
          <a:bodyPr/>
          <a:lstStyle/>
          <a:p>
            <a:pPr>
              <a:defRPr b="0" sz="1000" spc="-1" strike="noStrike">
                <a:latin typeface="Arial"/>
              </a:defRPr>
            </a:pPr>
          </a:p>
        </c:txPr>
        <c:crossAx val="20111404"/>
        <c:crosses val="autoZero"/>
        <c:crossBetween val="midCat"/>
      </c:valAx>
      <c:spPr>
        <a:noFill/>
        <a:ln w="0">
          <a:solidFill>
            <a:srgbClr val="b3b3b3"/>
          </a:solidFill>
        </a:ln>
      </c:spPr>
    </c:plotArea>
    <c:plotVisOnly val="1"/>
    <c:dispBlanksAs val="span"/>
  </c:chart>
  <c:spPr>
    <a:solidFill>
      <a:srgbClr val="ffffff"/>
    </a:solidFill>
    <a:ln w="9360">
      <a:noFill/>
    </a:ln>
  </c:spPr>
</c:chartSpace>
</file>

<file path=xl/drawings/_rels/drawing1.xml.rels><?xml version="1.0" encoding="UTF-8"?>
<Relationships xmlns="http://schemas.openxmlformats.org/package/2006/relationships"><Relationship Id="rId1" Type="http://schemas.openxmlformats.org/officeDocument/2006/relationships/chart" Target="../charts/chart2.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381960</xdr:colOff>
      <xdr:row>24</xdr:row>
      <xdr:rowOff>83880</xdr:rowOff>
    </xdr:from>
    <xdr:to>
      <xdr:col>3</xdr:col>
      <xdr:colOff>565200</xdr:colOff>
      <xdr:row>50</xdr:row>
      <xdr:rowOff>25560</xdr:rowOff>
    </xdr:to>
    <xdr:graphicFrame>
      <xdr:nvGraphicFramePr>
        <xdr:cNvPr id="0" name=""/>
        <xdr:cNvGraphicFramePr/>
      </xdr:nvGraphicFramePr>
      <xdr:xfrm>
        <a:off x="381960" y="4417560"/>
        <a:ext cx="5762880" cy="41680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40"/>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A34" activeCellId="0" sqref="34:40"/>
    </sheetView>
  </sheetViews>
  <sheetFormatPr defaultColWidth="11.53515625" defaultRowHeight="12.8" zeroHeight="false" outlineLevelRow="0" outlineLevelCol="0"/>
  <cols>
    <col collapsed="false" customWidth="true" hidden="false" outlineLevel="0" max="2" min="2" style="0" width="47.42"/>
    <col collapsed="false" customWidth="true" hidden="false" outlineLevel="0" max="8" min="8" style="0" width="38.53"/>
    <col collapsed="false" customWidth="true" hidden="false" outlineLevel="0" max="10" min="10" style="0" width="40.2"/>
  </cols>
  <sheetData>
    <row r="1" s="2" customFormat="true" ht="12.8" hidden="false" customHeight="false" outlineLevel="0" collapsed="false">
      <c r="A1" s="1" t="s">
        <v>0</v>
      </c>
    </row>
    <row r="3" customFormat="false" ht="12.8" hidden="false" customHeight="false" outlineLevel="0" collapsed="false">
      <c r="B3" s="3" t="s">
        <v>1</v>
      </c>
    </row>
    <row r="4" customFormat="false" ht="12.8" hidden="false" customHeight="false" outlineLevel="0" collapsed="false">
      <c r="B4" s="0" t="s">
        <v>2</v>
      </c>
    </row>
    <row r="9" customFormat="false" ht="12.8" hidden="false" customHeight="false" outlineLevel="0" collapsed="false">
      <c r="B9" s="0" t="s">
        <v>3</v>
      </c>
    </row>
    <row r="11" customFormat="false" ht="12.8" hidden="false" customHeight="false" outlineLevel="0" collapsed="false">
      <c r="B11" s="4" t="s">
        <v>4</v>
      </c>
      <c r="C11" s="4"/>
      <c r="D11" s="4"/>
      <c r="E11" s="4"/>
      <c r="H11" s="4" t="s">
        <v>5</v>
      </c>
      <c r="I11" s="4"/>
      <c r="J11" s="4"/>
      <c r="L11" s="4" t="s">
        <v>6</v>
      </c>
      <c r="M11" s="4"/>
    </row>
    <row r="12" customFormat="false" ht="12.8" hidden="false" customHeight="false" outlineLevel="0" collapsed="false">
      <c r="B12" s="5" t="s">
        <v>7</v>
      </c>
      <c r="C12" s="5"/>
      <c r="D12" s="5"/>
      <c r="E12" s="6" t="s">
        <v>8</v>
      </c>
      <c r="H12" s="5" t="s">
        <v>9</v>
      </c>
      <c r="I12" s="6" t="s">
        <v>10</v>
      </c>
      <c r="J12" s="5"/>
      <c r="L12" s="5" t="s">
        <v>11</v>
      </c>
      <c r="M12" s="7" t="n">
        <f aca="false">E18*(18800*E13)/(E14*1000*SQRT(E23))</f>
        <v>4731.15599408779</v>
      </c>
    </row>
    <row r="13" customFormat="false" ht="68.65" hidden="false" customHeight="false" outlineLevel="0" collapsed="false">
      <c r="B13" s="5" t="s">
        <v>12</v>
      </c>
      <c r="C13" s="5" t="s">
        <v>13</v>
      </c>
      <c r="D13" s="5" t="s">
        <v>14</v>
      </c>
      <c r="E13" s="6" t="n">
        <v>0.9</v>
      </c>
      <c r="H13" s="5" t="s">
        <v>15</v>
      </c>
      <c r="I13" s="6" t="n">
        <v>0.97</v>
      </c>
      <c r="J13" s="8" t="s">
        <v>16</v>
      </c>
    </row>
    <row r="14" customFormat="false" ht="35.05" hidden="false" customHeight="false" outlineLevel="0" collapsed="false">
      <c r="B14" s="5" t="s">
        <v>17</v>
      </c>
      <c r="C14" s="5" t="s">
        <v>18</v>
      </c>
      <c r="D14" s="5" t="s">
        <v>19</v>
      </c>
      <c r="E14" s="6" t="n">
        <v>0.44</v>
      </c>
      <c r="H14" s="5" t="s">
        <v>20</v>
      </c>
      <c r="I14" s="6" t="n">
        <v>1</v>
      </c>
      <c r="J14" s="8" t="s">
        <v>21</v>
      </c>
    </row>
    <row r="15" customFormat="false" ht="35.05" hidden="false" customHeight="false" outlineLevel="0" collapsed="false">
      <c r="B15" s="5" t="s">
        <v>22</v>
      </c>
      <c r="C15" s="5" t="s">
        <v>23</v>
      </c>
      <c r="D15" s="5" t="s">
        <v>24</v>
      </c>
      <c r="E15" s="6" t="n">
        <v>17.23</v>
      </c>
      <c r="H15" s="5" t="s">
        <v>25</v>
      </c>
      <c r="I15" s="6" t="n">
        <v>0.65</v>
      </c>
      <c r="J15" s="8" t="s">
        <v>26</v>
      </c>
    </row>
    <row r="16" customFormat="false" ht="12.8" hidden="false" customHeight="false" outlineLevel="0" collapsed="false">
      <c r="B16" s="5" t="s">
        <v>27</v>
      </c>
      <c r="C16" s="5" t="s">
        <v>28</v>
      </c>
      <c r="D16" s="5" t="s">
        <v>24</v>
      </c>
      <c r="E16" s="6" t="n">
        <v>3.45</v>
      </c>
      <c r="H16" s="5" t="s">
        <v>29</v>
      </c>
      <c r="I16" s="7" t="n">
        <f aca="false">(0.9935+2.878/(M12^0.5)+342.75/(M12^1.5))^(-1)</f>
        <v>0.964883332161381</v>
      </c>
      <c r="J16" s="5" t="s">
        <v>30</v>
      </c>
    </row>
    <row r="17" customFormat="false" ht="12.8" hidden="false" customHeight="false" outlineLevel="0" collapsed="false">
      <c r="B17" s="5" t="s">
        <v>31</v>
      </c>
      <c r="C17" s="5" t="s">
        <v>32</v>
      </c>
      <c r="D17" s="5" t="s">
        <v>33</v>
      </c>
      <c r="E17" s="6" t="n">
        <v>408.85</v>
      </c>
      <c r="H17" s="5" t="s">
        <v>34</v>
      </c>
      <c r="I17" s="9" t="n">
        <v>0.1</v>
      </c>
      <c r="J17" s="5"/>
    </row>
    <row r="18" customFormat="false" ht="12.8" hidden="false" customHeight="false" outlineLevel="0" collapsed="false">
      <c r="B18" s="5"/>
      <c r="C18" s="5" t="s">
        <v>32</v>
      </c>
      <c r="D18" s="5" t="s">
        <v>35</v>
      </c>
      <c r="E18" s="7" t="n">
        <f aca="false">E17*1000/60</f>
        <v>6814.16666666667</v>
      </c>
    </row>
    <row r="19" customFormat="false" ht="12.8" hidden="false" customHeight="false" outlineLevel="0" collapsed="false">
      <c r="B19" s="5" t="s">
        <v>36</v>
      </c>
      <c r="C19" s="5"/>
      <c r="D19" s="5"/>
      <c r="E19" s="5"/>
    </row>
    <row r="20" customFormat="false" ht="12.8" hidden="false" customHeight="false" outlineLevel="0" collapsed="false">
      <c r="B20" s="5" t="s">
        <v>22</v>
      </c>
      <c r="C20" s="5" t="s">
        <v>23</v>
      </c>
      <c r="D20" s="5" t="s">
        <v>37</v>
      </c>
      <c r="E20" s="7" t="n">
        <f aca="false">(E15*100000)/1000*(1+I17)</f>
        <v>1895.3</v>
      </c>
    </row>
    <row r="21" customFormat="false" ht="12.8" hidden="false" customHeight="false" outlineLevel="0" collapsed="false">
      <c r="B21" s="5" t="s">
        <v>27</v>
      </c>
      <c r="C21" s="5" t="s">
        <v>28</v>
      </c>
      <c r="D21" s="5" t="s">
        <v>37</v>
      </c>
      <c r="E21" s="7" t="n">
        <f aca="false">(E16*100000)/1000</f>
        <v>345</v>
      </c>
    </row>
    <row r="22" customFormat="false" ht="12.8" hidden="false" customHeight="false" outlineLevel="0" collapsed="false">
      <c r="B22" s="5"/>
      <c r="C22" s="5"/>
      <c r="D22" s="5"/>
      <c r="E22" s="10"/>
    </row>
    <row r="23" customFormat="false" ht="12.8" hidden="false" customHeight="false" outlineLevel="0" collapsed="false">
      <c r="B23" s="5" t="s">
        <v>38</v>
      </c>
      <c r="C23" s="5" t="s">
        <v>39</v>
      </c>
      <c r="D23" s="5" t="s">
        <v>40</v>
      </c>
      <c r="E23" s="7" t="n">
        <f aca="false">(11.78*E18)/(I15*I13*I14)*SQRT(E13/(E20-E21))</f>
        <v>3067.51243864106</v>
      </c>
    </row>
    <row r="24" customFormat="false" ht="12.8" hidden="false" customHeight="false" outlineLevel="0" collapsed="false">
      <c r="B24" s="11" t="s">
        <v>41</v>
      </c>
      <c r="C24" s="11" t="s">
        <v>42</v>
      </c>
      <c r="D24" s="11" t="s">
        <v>40</v>
      </c>
      <c r="E24" s="12" t="n">
        <f aca="false">(11.78*E18)/(I15*I13*I14*I16)*SQRT(E13/(E20-E21))</f>
        <v>3179.15372397375</v>
      </c>
    </row>
    <row r="25" customFormat="false" ht="12.8" hidden="false" customHeight="false" outlineLevel="0" collapsed="false">
      <c r="H25" s="13"/>
    </row>
    <row r="31" customFormat="false" ht="12.8" hidden="false" customHeight="false" outlineLevel="0" collapsed="false">
      <c r="B31" s="3" t="s">
        <v>43</v>
      </c>
    </row>
    <row r="32" customFormat="false" ht="12.8" hidden="false" customHeight="false" outlineLevel="0" collapsed="false">
      <c r="B32" s="14" t="s">
        <v>44</v>
      </c>
    </row>
    <row r="34" customFormat="false" ht="12.9" hidden="false" customHeight="false" outlineLevel="0" collapsed="false">
      <c r="B34" s="15" t="s">
        <v>45</v>
      </c>
      <c r="C34" s="15"/>
      <c r="D34" s="15"/>
      <c r="E34" s="15"/>
      <c r="F34" s="15"/>
      <c r="G34" s="15"/>
      <c r="H34" s="15"/>
      <c r="I34" s="15"/>
      <c r="J34" s="15"/>
    </row>
    <row r="35" customFormat="false" ht="12.8" hidden="false" customHeight="false" outlineLevel="0" collapsed="false">
      <c r="B35" s="15"/>
      <c r="C35" s="15"/>
      <c r="D35" s="15"/>
      <c r="E35" s="15"/>
      <c r="F35" s="15"/>
      <c r="G35" s="15"/>
      <c r="H35" s="15"/>
      <c r="I35" s="15"/>
      <c r="J35" s="15"/>
    </row>
    <row r="36" customFormat="false" ht="12.9" hidden="false" customHeight="false" outlineLevel="0" collapsed="false">
      <c r="B36" s="16" t="s">
        <v>46</v>
      </c>
      <c r="C36" s="15"/>
      <c r="D36" s="15"/>
      <c r="E36" s="15"/>
      <c r="F36" s="15"/>
      <c r="G36" s="15"/>
      <c r="H36" s="15"/>
      <c r="I36" s="15"/>
      <c r="J36" s="15"/>
    </row>
    <row r="37" customFormat="false" ht="12.8" hidden="false" customHeight="false" outlineLevel="0" collapsed="false">
      <c r="B37" s="15"/>
      <c r="C37" s="15"/>
      <c r="D37" s="15"/>
      <c r="E37" s="15"/>
      <c r="F37" s="15"/>
      <c r="G37" s="15"/>
      <c r="H37" s="15"/>
      <c r="I37" s="15"/>
      <c r="J37" s="15"/>
    </row>
    <row r="38" customFormat="false" ht="45.7" hidden="false" customHeight="true" outlineLevel="0" collapsed="false">
      <c r="B38" s="17" t="s">
        <v>47</v>
      </c>
      <c r="C38" s="17"/>
      <c r="D38" s="17"/>
      <c r="E38" s="17"/>
      <c r="F38" s="17"/>
      <c r="G38" s="17"/>
      <c r="H38" s="17"/>
      <c r="I38" s="17"/>
      <c r="J38" s="17"/>
    </row>
    <row r="40" s="2" customFormat="true" ht="12.8" hidden="false" customHeight="false" outlineLevel="0" collapsed="false">
      <c r="A40" s="1" t="s">
        <v>0</v>
      </c>
    </row>
  </sheetData>
  <sheetProtection sheet="true" password="c80a" objects="true" scenarios="true"/>
  <mergeCells count="4">
    <mergeCell ref="B11:E11"/>
    <mergeCell ref="H11:J11"/>
    <mergeCell ref="L11:M11"/>
    <mergeCell ref="B38:J38"/>
  </mergeCells>
  <hyperlinks>
    <hyperlink ref="B34" r:id="rId1" display="If you spot a mistake or wish to suggest an improvement, please contact : contact@myengineeringtools.com"/>
    <hyperlink ref="B36" r:id="rId2" display="Copyright www.MyEngineeringTools.com"/>
  </hyperlink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0:C21"/>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B15" activeCellId="1" sqref="34:40 B15"/>
    </sheetView>
  </sheetViews>
  <sheetFormatPr defaultColWidth="11.53515625" defaultRowHeight="12.8" zeroHeight="false" outlineLevelRow="0" outlineLevelCol="0"/>
  <cols>
    <col collapsed="false" customWidth="true" hidden="false" outlineLevel="0" max="2" min="2" style="0" width="31.96"/>
    <col collapsed="false" customWidth="true" hidden="false" outlineLevel="0" max="3" min="3" style="0" width="35.6"/>
  </cols>
  <sheetData>
    <row r="10" customFormat="false" ht="46.85" hidden="false" customHeight="false" outlineLevel="0" collapsed="false">
      <c r="B10" s="18" t="s">
        <v>48</v>
      </c>
      <c r="C10" s="18" t="s">
        <v>49</v>
      </c>
    </row>
    <row r="11" customFormat="false" ht="12.8" hidden="false" customHeight="false" outlineLevel="0" collapsed="false">
      <c r="B11" s="0" t="n">
        <v>0</v>
      </c>
      <c r="C11" s="0" t="n">
        <v>1</v>
      </c>
    </row>
    <row r="12" customFormat="false" ht="12.8" hidden="false" customHeight="false" outlineLevel="0" collapsed="false">
      <c r="B12" s="0" t="n">
        <v>5</v>
      </c>
      <c r="C12" s="0" t="n">
        <v>1</v>
      </c>
    </row>
    <row r="13" customFormat="false" ht="12.8" hidden="false" customHeight="false" outlineLevel="0" collapsed="false">
      <c r="B13" s="0" t="n">
        <v>10</v>
      </c>
      <c r="C13" s="0" t="n">
        <v>1</v>
      </c>
    </row>
    <row r="14" customFormat="false" ht="12.8" hidden="false" customHeight="false" outlineLevel="0" collapsed="false">
      <c r="B14" s="0" t="n">
        <v>15</v>
      </c>
      <c r="C14" s="0" t="n">
        <v>1</v>
      </c>
    </row>
    <row r="15" customFormat="false" ht="12.8" hidden="false" customHeight="false" outlineLevel="0" collapsed="false">
      <c r="B15" s="0" t="n">
        <v>20</v>
      </c>
      <c r="C15" s="0" t="n">
        <v>0.975</v>
      </c>
    </row>
    <row r="16" customFormat="false" ht="12.8" hidden="false" customHeight="false" outlineLevel="0" collapsed="false">
      <c r="B16" s="0" t="n">
        <v>25</v>
      </c>
      <c r="C16" s="0" t="n">
        <v>0.925</v>
      </c>
    </row>
    <row r="17" customFormat="false" ht="12.8" hidden="false" customHeight="false" outlineLevel="0" collapsed="false">
      <c r="B17" s="0" t="n">
        <v>30</v>
      </c>
      <c r="C17" s="0" t="n">
        <v>0.875</v>
      </c>
    </row>
    <row r="18" customFormat="false" ht="12.8" hidden="false" customHeight="false" outlineLevel="0" collapsed="false">
      <c r="B18" s="0" t="n">
        <v>35</v>
      </c>
      <c r="C18" s="0" t="n">
        <v>0.825</v>
      </c>
    </row>
    <row r="19" customFormat="false" ht="12.8" hidden="false" customHeight="false" outlineLevel="0" collapsed="false">
      <c r="B19" s="0" t="n">
        <v>40</v>
      </c>
      <c r="C19" s="0" t="n">
        <v>0.775</v>
      </c>
    </row>
    <row r="20" customFormat="false" ht="12.8" hidden="false" customHeight="false" outlineLevel="0" collapsed="false">
      <c r="B20" s="0" t="n">
        <v>45</v>
      </c>
      <c r="C20" s="0" t="n">
        <v>0.725</v>
      </c>
    </row>
    <row r="21" customFormat="false" ht="12.8" hidden="false" customHeight="false" outlineLevel="0" collapsed="false">
      <c r="B21" s="0" t="n">
        <v>50</v>
      </c>
      <c r="C21" s="0" t="n">
        <v>0.675</v>
      </c>
    </row>
  </sheetData>
  <sheetProtection sheet="true" password="c80a" objects="true" scenarios="true"/>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0:E4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19" activeCellId="1" sqref="34:40 G19"/>
    </sheetView>
  </sheetViews>
  <sheetFormatPr defaultColWidth="11.53515625" defaultRowHeight="12.8" zeroHeight="false" outlineLevelRow="0" outlineLevelCol="0"/>
  <sheetData>
    <row r="10" customFormat="false" ht="35.05" hidden="false" customHeight="false" outlineLevel="0" collapsed="false">
      <c r="B10" s="18" t="s">
        <v>50</v>
      </c>
      <c r="C10" s="18" t="s">
        <v>51</v>
      </c>
      <c r="D10" s="18" t="s">
        <v>52</v>
      </c>
      <c r="E10" s="18" t="s">
        <v>53</v>
      </c>
    </row>
    <row r="11" customFormat="false" ht="12.8" hidden="false" customHeight="false" outlineLevel="0" collapsed="false">
      <c r="B11" s="18" t="s">
        <v>54</v>
      </c>
      <c r="C11" s="18" t="n">
        <v>0.11</v>
      </c>
      <c r="D11" s="18" t="n">
        <v>0.71</v>
      </c>
      <c r="E11" s="0" t="n">
        <f aca="false">D11*100</f>
        <v>71</v>
      </c>
    </row>
    <row r="12" customFormat="false" ht="12.8" hidden="false" customHeight="false" outlineLevel="0" collapsed="false">
      <c r="B12" s="18" t="s">
        <v>55</v>
      </c>
      <c r="C12" s="18" t="n">
        <v>0.196</v>
      </c>
      <c r="D12" s="18" t="n">
        <v>1.26</v>
      </c>
      <c r="E12" s="0" t="n">
        <f aca="false">D12*100</f>
        <v>126</v>
      </c>
    </row>
    <row r="13" customFormat="false" ht="12.8" hidden="false" customHeight="false" outlineLevel="0" collapsed="false">
      <c r="B13" s="18" t="s">
        <v>56</v>
      </c>
      <c r="C13" s="18" t="n">
        <v>0.307</v>
      </c>
      <c r="D13" s="18" t="n">
        <v>1.98</v>
      </c>
      <c r="E13" s="0" t="n">
        <f aca="false">D13*100</f>
        <v>198</v>
      </c>
    </row>
    <row r="14" customFormat="false" ht="12.8" hidden="false" customHeight="false" outlineLevel="0" collapsed="false">
      <c r="B14" s="18" t="s">
        <v>13</v>
      </c>
      <c r="C14" s="18" t="n">
        <v>0.503</v>
      </c>
      <c r="D14" s="18" t="n">
        <v>3.24</v>
      </c>
      <c r="E14" s="0" t="n">
        <f aca="false">D14*100</f>
        <v>324</v>
      </c>
    </row>
    <row r="15" customFormat="false" ht="12.8" hidden="false" customHeight="false" outlineLevel="0" collapsed="false">
      <c r="B15" s="18" t="s">
        <v>57</v>
      </c>
      <c r="C15" s="18" t="n">
        <v>0.785</v>
      </c>
      <c r="D15" s="18" t="n">
        <v>5.06</v>
      </c>
      <c r="E15" s="0" t="n">
        <f aca="false">D15*100</f>
        <v>506</v>
      </c>
    </row>
    <row r="16" customFormat="false" ht="12.8" hidden="false" customHeight="false" outlineLevel="0" collapsed="false">
      <c r="B16" s="18" t="s">
        <v>58</v>
      </c>
      <c r="C16" s="18" t="n">
        <v>1.28</v>
      </c>
      <c r="D16" s="18" t="n">
        <v>8.3</v>
      </c>
      <c r="E16" s="0" t="n">
        <f aca="false">D16*100</f>
        <v>830</v>
      </c>
    </row>
    <row r="17" customFormat="false" ht="12.8" hidden="false" customHeight="false" outlineLevel="0" collapsed="false">
      <c r="B17" s="18" t="s">
        <v>59</v>
      </c>
      <c r="C17" s="18" t="n">
        <v>1.84</v>
      </c>
      <c r="D17" s="18" t="n">
        <v>11.85</v>
      </c>
      <c r="E17" s="0" t="n">
        <f aca="false">D17*100</f>
        <v>1185</v>
      </c>
    </row>
    <row r="18" customFormat="false" ht="12.8" hidden="false" customHeight="false" outlineLevel="0" collapsed="false">
      <c r="B18" s="18" t="s">
        <v>60</v>
      </c>
      <c r="C18" s="18" t="n">
        <v>2.85</v>
      </c>
      <c r="D18" s="18" t="n">
        <v>18.4</v>
      </c>
      <c r="E18" s="0" t="n">
        <f aca="false">D18*100</f>
        <v>1840</v>
      </c>
    </row>
    <row r="19" customFormat="false" ht="12.8" hidden="false" customHeight="false" outlineLevel="0" collapsed="false">
      <c r="B19" s="18" t="s">
        <v>61</v>
      </c>
      <c r="C19" s="18" t="n">
        <v>3.6</v>
      </c>
      <c r="D19" s="18" t="n">
        <v>23.23</v>
      </c>
      <c r="E19" s="0" t="n">
        <f aca="false">D19*100</f>
        <v>2323</v>
      </c>
    </row>
    <row r="20" customFormat="false" ht="12.8" hidden="false" customHeight="false" outlineLevel="0" collapsed="false">
      <c r="B20" s="18" t="s">
        <v>62</v>
      </c>
      <c r="C20" s="18" t="n">
        <v>4.34</v>
      </c>
      <c r="D20" s="18" t="n">
        <v>28</v>
      </c>
      <c r="E20" s="0" t="n">
        <f aca="false">D20*100</f>
        <v>2800</v>
      </c>
    </row>
    <row r="21" customFormat="false" ht="12.8" hidden="false" customHeight="false" outlineLevel="0" collapsed="false">
      <c r="B21" s="18" t="s">
        <v>63</v>
      </c>
      <c r="C21" s="18" t="n">
        <v>6.38</v>
      </c>
      <c r="D21" s="18" t="n">
        <v>41.16</v>
      </c>
      <c r="E21" s="0" t="n">
        <f aca="false">D21*100</f>
        <v>4116</v>
      </c>
    </row>
    <row r="22" customFormat="false" ht="12.8" hidden="false" customHeight="false" outlineLevel="0" collapsed="false">
      <c r="B22" s="18" t="s">
        <v>32</v>
      </c>
      <c r="C22" s="18" t="n">
        <v>11.05</v>
      </c>
      <c r="D22" s="18" t="n">
        <v>71.29</v>
      </c>
      <c r="E22" s="0" t="n">
        <f aca="false">D22*100</f>
        <v>7129</v>
      </c>
    </row>
    <row r="23" customFormat="false" ht="12.8" hidden="false" customHeight="false" outlineLevel="0" collapsed="false">
      <c r="B23" s="18" t="s">
        <v>64</v>
      </c>
      <c r="C23" s="18" t="n">
        <v>16</v>
      </c>
      <c r="D23" s="18" t="n">
        <v>103.22</v>
      </c>
      <c r="E23" s="0" t="n">
        <f aca="false">D23*100</f>
        <v>10322</v>
      </c>
    </row>
    <row r="24" customFormat="false" ht="12.8" hidden="false" customHeight="false" outlineLevel="0" collapsed="false">
      <c r="B24" s="18" t="s">
        <v>65</v>
      </c>
      <c r="C24" s="18" t="n">
        <v>26</v>
      </c>
      <c r="D24" s="18" t="n">
        <v>167.74</v>
      </c>
      <c r="E24" s="0" t="n">
        <f aca="false">D24*100</f>
        <v>16774</v>
      </c>
    </row>
    <row r="40" customFormat="false" ht="16.4" hidden="false" customHeight="false" outlineLevel="0" collapsed="false"/>
  </sheetData>
  <sheetProtection sheet="true" password="c80a" objects="true" scenarios="true"/>
  <printOptions headings="false" gridLines="false" gridLinesSet="true" horizontalCentered="true" verticalCentered="false"/>
  <pageMargins left="0.7875" right="0.7875" top="0.7875" bottom="1.025" header="0.511805555555555" footer="0.7875"/>
  <pageSetup paperSize="1" scale="100" fitToWidth="1" fitToHeight="1" pageOrder="downThenOver" orientation="portrait" blackAndWhite="false" draft="false" cellComments="none" horizontalDpi="300" verticalDpi="300" copies="1"/>
  <headerFooter differentFirst="false" differentOddEven="false">
    <oddHeader/>
    <oddFooter>&amp;CSeite &amp;P</oddFooter>
  </headerFooter>
</worksheet>
</file>

<file path=docProps/app.xml><?xml version="1.0" encoding="utf-8"?>
<Properties xmlns="http://schemas.openxmlformats.org/officeDocument/2006/extended-properties" xmlns:vt="http://schemas.openxmlformats.org/officeDocument/2006/docPropsVTypes">
  <Template/>
  <TotalTime>187</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2019-04-28T12:45:16Z</dcterms:created>
  <dc:creator/>
  <dc:description/>
  <dc:language>en-US</dc:language>
  <cp:lastModifiedBy/>
  <dcterms:modified xsi:type="dcterms:W3CDTF">2021-12-13T20:18:55Z</dcterms:modified>
  <cp:revision>41</cp:revision>
  <dc:subject/>
  <dc:title/>
</cp:coreProperties>
</file>